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1" sheetId="1" r:id="rId1"/>
    <sheet name="A2" sheetId="2" r:id="rId2"/>
    <sheet name="A3" sheetId="3" r:id="rId3"/>
    <sheet name="A4" sheetId="4" r:id="rId4"/>
    <sheet name="leírás" sheetId="5" state="hidden" r:id="rId5"/>
    <sheet name="Érdemjegy" sheetId="7" r:id="rId6"/>
    <sheet name="Pontozás" sheetId="6" state="hidden" r:id="rId7"/>
  </sheets>
  <definedNames>
    <definedName name="leiras">leírás!$B$3:$B$26</definedName>
  </definedNames>
  <calcPr calcId="152511"/>
</workbook>
</file>

<file path=xl/calcChain.xml><?xml version="1.0" encoding="utf-8"?>
<calcChain xmlns="http://schemas.openxmlformats.org/spreadsheetml/2006/main">
  <c r="C2" i="7" l="1"/>
  <c r="G17" i="6" l="1"/>
  <c r="S8" i="6"/>
  <c r="H7" i="6"/>
  <c r="S7" i="6"/>
  <c r="H6" i="6"/>
  <c r="D27" i="6"/>
  <c r="S5" i="6"/>
  <c r="R14" i="4" s="1"/>
  <c r="S4" i="6"/>
  <c r="R4" i="6"/>
  <c r="R5" i="6" s="1"/>
  <c r="R12" i="4" s="1"/>
  <c r="Q4" i="6"/>
  <c r="Q5" i="6" s="1"/>
  <c r="I3" i="4" s="1"/>
  <c r="P4" i="6"/>
  <c r="P5" i="6" s="1"/>
  <c r="H3" i="4" s="1"/>
  <c r="O4" i="6"/>
  <c r="O5" i="6" s="1"/>
  <c r="G3" i="4" s="1"/>
  <c r="N4" i="6"/>
  <c r="N5" i="6" s="1"/>
  <c r="F3" i="4" s="1"/>
  <c r="K13" i="6" l="1"/>
  <c r="L13" i="6" s="1"/>
  <c r="L23" i="3" s="1"/>
  <c r="K12" i="6"/>
  <c r="L12" i="6" s="1"/>
  <c r="L21" i="3" s="1"/>
  <c r="K11" i="6"/>
  <c r="L11" i="6" s="1"/>
  <c r="L19" i="3" s="1"/>
  <c r="K10" i="6"/>
  <c r="L10" i="6" s="1"/>
  <c r="K9" i="6"/>
  <c r="L9" i="6" s="1"/>
  <c r="L15" i="3" s="1"/>
  <c r="K8" i="6"/>
  <c r="L8" i="6" s="1"/>
  <c r="L13" i="3" s="1"/>
  <c r="K7" i="6"/>
  <c r="L7" i="6" s="1"/>
  <c r="L11" i="3" s="1"/>
  <c r="K6" i="6"/>
  <c r="L6" i="6" s="1"/>
  <c r="L9" i="3" s="1"/>
  <c r="K5" i="6"/>
  <c r="L5" i="6" s="1"/>
  <c r="L7" i="3" s="1"/>
  <c r="K4" i="6"/>
  <c r="L4" i="6" s="1"/>
  <c r="L5" i="3" s="1"/>
  <c r="K3" i="6"/>
  <c r="L3" i="6" s="1"/>
  <c r="L3" i="3" s="1"/>
  <c r="G5" i="6"/>
  <c r="H5" i="6" s="1"/>
  <c r="J8" i="2" s="1"/>
  <c r="G4" i="6"/>
  <c r="H4" i="6" s="1"/>
  <c r="J6" i="2" s="1"/>
  <c r="G3" i="6"/>
  <c r="H3" i="6" s="1"/>
  <c r="J4" i="2" s="1"/>
  <c r="L14" i="6" l="1"/>
  <c r="L15" i="6" s="1"/>
  <c r="H17" i="6" s="1"/>
  <c r="I17" i="6" s="1"/>
  <c r="C4" i="7" s="1"/>
  <c r="L17" i="3"/>
  <c r="C4" i="6"/>
  <c r="D4" i="6" s="1"/>
  <c r="F4" i="1" s="1"/>
  <c r="C5" i="6"/>
  <c r="C6" i="6"/>
  <c r="D6" i="6" s="1"/>
  <c r="F6" i="1" s="1"/>
  <c r="C7" i="6"/>
  <c r="C8" i="6"/>
  <c r="D8" i="6" s="1"/>
  <c r="F8" i="1" s="1"/>
  <c r="C9" i="6"/>
  <c r="C10" i="6"/>
  <c r="D10" i="6" s="1"/>
  <c r="F10" i="1" s="1"/>
  <c r="C11" i="6"/>
  <c r="C12" i="6"/>
  <c r="D12" i="6" s="1"/>
  <c r="F12" i="1" s="1"/>
  <c r="C13" i="6"/>
  <c r="C14" i="6"/>
  <c r="D14" i="6" s="1"/>
  <c r="F14" i="1" s="1"/>
  <c r="C15" i="6"/>
  <c r="C16" i="6"/>
  <c r="D16" i="6" s="1"/>
  <c r="F16" i="1" s="1"/>
  <c r="C17" i="6"/>
  <c r="C18" i="6"/>
  <c r="D18" i="6" s="1"/>
  <c r="F18" i="1" s="1"/>
  <c r="C19" i="6"/>
  <c r="C20" i="6"/>
  <c r="D20" i="6" s="1"/>
  <c r="F20" i="1" s="1"/>
  <c r="C21" i="6"/>
  <c r="C22" i="6"/>
  <c r="D22" i="6" s="1"/>
  <c r="F22" i="1" s="1"/>
  <c r="C23" i="6"/>
  <c r="C24" i="6"/>
  <c r="D24" i="6" s="1"/>
  <c r="F24" i="1" s="1"/>
  <c r="C25" i="6"/>
  <c r="C26" i="6"/>
  <c r="D26" i="6" s="1"/>
  <c r="F26" i="1" s="1"/>
  <c r="C3" i="6"/>
  <c r="D5" i="6"/>
  <c r="F5" i="1" s="1"/>
  <c r="D7" i="6"/>
  <c r="F7" i="1" s="1"/>
  <c r="D9" i="6"/>
  <c r="F9" i="1" s="1"/>
  <c r="D11" i="6"/>
  <c r="F11" i="1" s="1"/>
  <c r="D13" i="6"/>
  <c r="F13" i="1" s="1"/>
  <c r="D15" i="6"/>
  <c r="F15" i="1" s="1"/>
  <c r="D17" i="6"/>
  <c r="F17" i="1" s="1"/>
  <c r="D19" i="6"/>
  <c r="F19" i="1" s="1"/>
  <c r="D21" i="6"/>
  <c r="F21" i="1" s="1"/>
  <c r="D23" i="6"/>
  <c r="F23" i="1" s="1"/>
  <c r="D25" i="6"/>
  <c r="F25" i="1" s="1"/>
  <c r="D3" i="6"/>
  <c r="F3" i="1" s="1"/>
</calcChain>
</file>

<file path=xl/sharedStrings.xml><?xml version="1.0" encoding="utf-8"?>
<sst xmlns="http://schemas.openxmlformats.org/spreadsheetml/2006/main" count="288" uniqueCount="189">
  <si>
    <t>ÁTLAG</t>
  </si>
  <si>
    <t>DARAB</t>
  </si>
  <si>
    <t>DARAB2</t>
  </si>
  <si>
    <t>DARABÜRES</t>
  </si>
  <si>
    <t>DARABTELI</t>
  </si>
  <si>
    <t>MAX</t>
  </si>
  <si>
    <t>MIN</t>
  </si>
  <si>
    <t>KICSI</t>
  </si>
  <si>
    <t>NAGY</t>
  </si>
  <si>
    <t>MÓDUSZ</t>
  </si>
  <si>
    <t>MEDIÁN</t>
  </si>
  <si>
    <t>ABS</t>
  </si>
  <si>
    <t>GYÖK</t>
  </si>
  <si>
    <t>HATVÁNY</t>
  </si>
  <si>
    <t>SZUM</t>
  </si>
  <si>
    <t>SZUMHA</t>
  </si>
  <si>
    <t>SZORZAT</t>
  </si>
  <si>
    <t>INT</t>
  </si>
  <si>
    <t>KEREKÍTÉS</t>
  </si>
  <si>
    <t>KEREK.FEL</t>
  </si>
  <si>
    <t>KEREK.LE</t>
  </si>
  <si>
    <t>CSONK</t>
  </si>
  <si>
    <t>PÁROS</t>
  </si>
  <si>
    <t>PÁRATLAN</t>
  </si>
  <si>
    <t>A tartomány területen található legnagyobb számértéket adja eredményül.</t>
  </si>
  <si>
    <t>A tartomány területen található numerikus értékű cellák mennyiségét adja eredményül</t>
  </si>
  <si>
    <t>A legtöbbször előforduló számot adja vissza.</t>
  </si>
  <si>
    <t>A szám érték számjegyek számú tizedesre kerekített értékét adja eredményül. A kerekítés szabályinak megfelelően.</t>
  </si>
  <si>
    <t xml:space="preserve">Ez a függvény nem végez kerekítést, csak elhagyja a felesleges tizedes értékeket. </t>
  </si>
  <si>
    <t xml:space="preserve">A szám numerikus érték gyökét adja eredményül. </t>
  </si>
  <si>
    <t>A tartomány területen található k. legkisebb számértéket adja eredményül.</t>
  </si>
  <si>
    <t>A tartomány területen található üres cellák mennyiségét adja eredményül.</t>
  </si>
  <si>
    <t xml:space="preserve">A szám érték hatvány-adik hatványát adja eredményül. </t>
  </si>
  <si>
    <t xml:space="preserve">A tartomány azon számértékeinek összegét adja eredményül, amelyek eleget tesznek a kritérium feltételnek. </t>
  </si>
  <si>
    <t xml:space="preserve">A tartomány terület numerikus értéket tartalmazó cellák értékének átlagát számítja ki. </t>
  </si>
  <si>
    <t>A szám érték legközelebbi egészre lefelé kerekített értékét adja eredményül.</t>
  </si>
  <si>
    <t xml:space="preserve">A szám érték számjegyek számú tizedesre felfelé kerekített értékét adja eredményül. </t>
  </si>
  <si>
    <t>A tartomány területen található kritérium feltételnek megfelelő cellák mennyiségét adja eredményül.</t>
  </si>
  <si>
    <t>Növekvő sorrendbe teszi a számokat, és a középső értéket adja vissza</t>
  </si>
  <si>
    <t>A tartomány területen található legkisebb számértéket adja eredményül.</t>
  </si>
  <si>
    <t>A tartomány számértékeinek összegét adja eredményül.</t>
  </si>
  <si>
    <t>A szám abszolút értékét – azaz a számegyenesen a nullától való távolságát – adja eredményül.</t>
  </si>
  <si>
    <t>A tartomány területen található k. legnagyobb számértéket adja eredményül.</t>
  </si>
  <si>
    <t>A tartomány területen található kitöltött cellák mennyiségét adja eredményül.</t>
  </si>
  <si>
    <t>A tartomány számértékeinek szorzatát adja eredményül.</t>
  </si>
  <si>
    <t xml:space="preserve">A szám érték számjegyek számú tizedesre lefelé kerekített értékét adja eredményül. </t>
  </si>
  <si>
    <t>A legközelebbi páros számra kerekít felfelé.</t>
  </si>
  <si>
    <t>A legközelebbi páratlan számra kerekít felfelé.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</si>
  <si>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</si>
  <si>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</si>
  <si>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</si>
  <si>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</si>
  <si>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</si>
  <si>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</si>
  <si>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</si>
  <si>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</si>
  <si>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</si>
  <si>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</si>
  <si>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</si>
  <si>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</si>
  <si>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</si>
  <si>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</si>
  <si>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</si>
  <si>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</si>
  <si>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</si>
  <si>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</si>
  <si>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</si>
  <si>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</si>
  <si>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</si>
  <si>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</si>
  <si>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</si>
  <si>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</si>
  <si>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Válaszd ki a függvények nevéhez a hozzá tartozó leírást, a legördülő listából!</t>
  </si>
  <si>
    <t>Azonosító</t>
  </si>
  <si>
    <t>Nyelv</t>
  </si>
  <si>
    <t>Szint</t>
  </si>
  <si>
    <t>angol</t>
  </si>
  <si>
    <t>F</t>
  </si>
  <si>
    <t>K</t>
  </si>
  <si>
    <t>német</t>
  </si>
  <si>
    <t>A</t>
  </si>
  <si>
    <t>francia</t>
  </si>
  <si>
    <t>Név</t>
  </si>
  <si>
    <t>Osztálykód</t>
  </si>
  <si>
    <t>Alapbér</t>
  </si>
  <si>
    <t>ECDL vizsga</t>
  </si>
  <si>
    <t>Varga Gáborné</t>
  </si>
  <si>
    <t>Leeber Tekla</t>
  </si>
  <si>
    <t>Illyés Lajos</t>
  </si>
  <si>
    <t>Mirker Gyula</t>
  </si>
  <si>
    <t>Szabó Lajos</t>
  </si>
  <si>
    <t>Szabó Szilvia</t>
  </si>
  <si>
    <t>Géráni Gézáné</t>
  </si>
  <si>
    <t>Kertész Edina</t>
  </si>
  <si>
    <t>Vass Andorné</t>
  </si>
  <si>
    <t>Borbál Zsolt</t>
  </si>
  <si>
    <t>Biskó Kitti</t>
  </si>
  <si>
    <t>Siffer Endre</t>
  </si>
  <si>
    <t>Kovács Gyula</t>
  </si>
  <si>
    <t>Dalos Emese</t>
  </si>
  <si>
    <t>Kusin László</t>
  </si>
  <si>
    <t>Marosvári Jutka</t>
  </si>
  <si>
    <t>Németh Andorné</t>
  </si>
  <si>
    <t>Lukács Tímea</t>
  </si>
  <si>
    <t>Szabó Ilona</t>
  </si>
  <si>
    <t>Fodor Géza</t>
  </si>
  <si>
    <t>Csörgő Zsuzsanna</t>
  </si>
  <si>
    <t>Leeber Kinga</t>
  </si>
  <si>
    <t>Dr. Szabó Kálmán</t>
  </si>
  <si>
    <t>Kurucz Kata</t>
  </si>
  <si>
    <t>Simon Ottó</t>
  </si>
  <si>
    <t>Holló Emese</t>
  </si>
  <si>
    <t>Sármán Ilona</t>
  </si>
  <si>
    <t>Bogdán László</t>
  </si>
  <si>
    <t>Nagy Alexandra</t>
  </si>
  <si>
    <t>Fáy Andrásné</t>
  </si>
  <si>
    <t>Welspacher Katalin</t>
  </si>
  <si>
    <t>Szabó Andárs</t>
  </si>
  <si>
    <t>Hideg Attila</t>
  </si>
  <si>
    <t>Dandó Pál</t>
  </si>
  <si>
    <t>Hérics Katalin</t>
  </si>
  <si>
    <t>Székely Eszter</t>
  </si>
  <si>
    <t>Rózsás Pál</t>
  </si>
  <si>
    <t>Manczal Zsuzsanna</t>
  </si>
  <si>
    <t>Gungler Ottóné</t>
  </si>
  <si>
    <t>Botos Ilona</t>
  </si>
  <si>
    <t>Szarkha László</t>
  </si>
  <si>
    <t>Sipos Andrásné</t>
  </si>
  <si>
    <t>Jung Andorné</t>
  </si>
  <si>
    <t>Rainerberg Noémi</t>
  </si>
  <si>
    <t>Molnár László</t>
  </si>
  <si>
    <t>Babits Jutka</t>
  </si>
  <si>
    <t>Izsófalvi László</t>
  </si>
  <si>
    <t>Hoffmann Pál</t>
  </si>
  <si>
    <t>Zavarkó Jutka</t>
  </si>
  <si>
    <t>Baranyai Kitti</t>
  </si>
  <si>
    <t>Tölgyesi Emese</t>
  </si>
  <si>
    <t>Péringer Gáborné</t>
  </si>
  <si>
    <t>Nagy Kata</t>
  </si>
  <si>
    <t>Skrihár Tímea</t>
  </si>
  <si>
    <t>Gyüszi Leventa</t>
  </si>
  <si>
    <t>Fülöp Attila</t>
  </si>
  <si>
    <t>Sárdi Emese</t>
  </si>
  <si>
    <t>Fazekas Gyula</t>
  </si>
  <si>
    <t>Mihályfi Ilona</t>
  </si>
  <si>
    <t>Pethő Ibolya</t>
  </si>
  <si>
    <t>Sashalmi Ibolya</t>
  </si>
  <si>
    <t>Sipőcz Ottóné</t>
  </si>
  <si>
    <t>Sinkó Attila</t>
  </si>
  <si>
    <t>Kovács Ferenc</t>
  </si>
  <si>
    <t>Gyimóthy Gáborné</t>
  </si>
  <si>
    <t>Szakács Attila</t>
  </si>
  <si>
    <t>Pozsonyi Andorné</t>
  </si>
  <si>
    <t>Bogdán Kálmánné</t>
  </si>
  <si>
    <t>Mennyi az átlagkereset a gyárban?</t>
  </si>
  <si>
    <t>Mennyi a legtöbbet kereső ember fizetése?</t>
  </si>
  <si>
    <t>Mennyi a legkevesebbet kereső ember fizetése?</t>
  </si>
  <si>
    <t>Melyik az az összeg, amit a legtöbb ember keres?</t>
  </si>
  <si>
    <t>Hány embernek van ECDL vizsgája?</t>
  </si>
  <si>
    <t>Hányan dolgoznak a 6-os osztályon?</t>
  </si>
  <si>
    <t>Mennyi a középértéke a fizetéseknek?</t>
  </si>
  <si>
    <t>Hány dolgozó van a gyárban?</t>
  </si>
  <si>
    <t>Add össze a 300000 Ft felett keresők bérköltségét!</t>
  </si>
  <si>
    <t>Hányan tudnak angolul?</t>
  </si>
  <si>
    <t>Hányan tudnak középfokon beszélni?</t>
  </si>
  <si>
    <t>Hány ember adatát látjuk a táblázatban?</t>
  </si>
  <si>
    <t>Mennyit kell kifizetnia a gyárnak az össszes dolgozónak?</t>
  </si>
  <si>
    <t>Mennyit keres a harmadik legjobban kereső ember?</t>
  </si>
  <si>
    <t>Dátum</t>
  </si>
  <si>
    <t>25.</t>
  </si>
  <si>
    <t>26.</t>
  </si>
  <si>
    <t>27.</t>
  </si>
  <si>
    <t>28.</t>
  </si>
  <si>
    <t>29.</t>
  </si>
  <si>
    <t>30.</t>
  </si>
  <si>
    <t>31.</t>
  </si>
  <si>
    <t>Pénzforgalom (mFt)</t>
  </si>
  <si>
    <t>G</t>
  </si>
  <si>
    <t>Az F oszlopban számold ki, hogy a nullához képest mennyi volt a forgalom!</t>
  </si>
  <si>
    <t>Kerekítsd a matematika szabályai szerint tizedes pontossággal, a pénzforgalmat a G oszlopba!</t>
  </si>
  <si>
    <t>Hány alkalommal volt negytív a forgalom?</t>
  </si>
  <si>
    <t>Mennyi volt a teljes egyenleg?</t>
  </si>
  <si>
    <t>H</t>
  </si>
  <si>
    <t>I</t>
  </si>
  <si>
    <t>Kerekítsd egyészre lefelé az értékeket H oszlopba!</t>
  </si>
  <si>
    <t>Az I oszlopba kerekítsd tizes (nem tizedes) pontossággal felfelé a pénzforgalmi értékeket!</t>
  </si>
  <si>
    <t>A dolgozat érdemjegye:</t>
  </si>
  <si>
    <t>Old meg függvénnyel a feladatokat!</t>
  </si>
  <si>
    <t xml:space="preserve">Pontok: 64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</si>
</sst>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4" fontId="0" fillId="3" borderId="1" xfId="0" applyNumberFormat="1" applyFill="1" applyBorder="1"/>
    <xf numFmtId="0" fontId="0" fillId="2" borderId="2" xfId="0" applyFill="1" applyBorder="1"/>
    <xf numFmtId="0" fontId="0" fillId="2" borderId="0" xfId="0" applyFill="1"/>
    <xf numFmtId="0" fontId="2" fillId="2" borderId="0" xfId="0" applyFont="1" applyFill="1"/>
    <xf numFmtId="0" fontId="0" fillId="4" borderId="0" xfId="0" applyFill="1"/>
    <xf numFmtId="0" fontId="3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</cellXfs>
  <cellStyles count="1">
    <cellStyle name="Normál" xfId="0" builtinId="0"/>
  </cellStyles>
  <dxfs count="8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RowColHeaders="0" tabSelected="1" workbookViewId="0">
      <selection activeCell="A2" sqref="A2"/>
    </sheetView>
  </sheetViews>
  <sheetFormatPr defaultRowHeight="15" x14ac:dyDescent="0.25"/>
  <cols>
    <col min="1" max="1" width="5.5703125" style="1" customWidth="1"/>
    <col min="2" max="2" width="9.140625" style="1"/>
    <col min="3" max="3" width="11.5703125" style="1" bestFit="1" customWidth="1"/>
    <col min="4" max="4" width="109.5703125" style="1" customWidth="1"/>
    <col min="5" max="5" width="4.42578125" style="1" customWidth="1"/>
    <col min="6" max="6" width="4.7109375" style="1" customWidth="1"/>
    <col min="7" max="16384" width="9.140625" style="1"/>
  </cols>
  <sheetData>
    <row r="1" spans="1:6" x14ac:dyDescent="0.25">
      <c r="A1" s="5" t="s">
        <v>72</v>
      </c>
    </row>
    <row r="3" spans="1:6" x14ac:dyDescent="0.25">
      <c r="B3" s="2" t="s">
        <v>48</v>
      </c>
      <c r="C3" s="3" t="s">
        <v>11</v>
      </c>
      <c r="D3" s="4"/>
      <c r="F3" s="3">
        <f>Pontozás!D3</f>
        <v>0</v>
      </c>
    </row>
    <row r="4" spans="1:6" x14ac:dyDescent="0.25">
      <c r="B4" s="2" t="s">
        <v>49</v>
      </c>
      <c r="C4" s="3" t="s">
        <v>0</v>
      </c>
      <c r="D4" s="4"/>
      <c r="F4" s="3">
        <f>Pontozás!D4</f>
        <v>0</v>
      </c>
    </row>
    <row r="5" spans="1:6" x14ac:dyDescent="0.25">
      <c r="B5" s="2" t="s">
        <v>50</v>
      </c>
      <c r="C5" s="3" t="s">
        <v>21</v>
      </c>
      <c r="D5" s="4"/>
      <c r="F5" s="3">
        <f>Pontozás!D5</f>
        <v>0</v>
      </c>
    </row>
    <row r="6" spans="1:6" x14ac:dyDescent="0.25">
      <c r="B6" s="2" t="s">
        <v>51</v>
      </c>
      <c r="C6" s="3" t="s">
        <v>1</v>
      </c>
      <c r="D6" s="4"/>
      <c r="F6" s="3">
        <f>Pontozás!D6</f>
        <v>0</v>
      </c>
    </row>
    <row r="7" spans="1:6" x14ac:dyDescent="0.25">
      <c r="B7" s="2" t="s">
        <v>52</v>
      </c>
      <c r="C7" s="3" t="s">
        <v>2</v>
      </c>
      <c r="D7" s="4"/>
      <c r="F7" s="3">
        <f>Pontozás!D7</f>
        <v>0</v>
      </c>
    </row>
    <row r="8" spans="1:6" x14ac:dyDescent="0.25">
      <c r="B8" s="2" t="s">
        <v>53</v>
      </c>
      <c r="C8" s="3" t="s">
        <v>4</v>
      </c>
      <c r="D8" s="4"/>
      <c r="F8" s="3">
        <f>Pontozás!D8</f>
        <v>0</v>
      </c>
    </row>
    <row r="9" spans="1:6" x14ac:dyDescent="0.25">
      <c r="B9" s="2" t="s">
        <v>54</v>
      </c>
      <c r="C9" s="3" t="s">
        <v>3</v>
      </c>
      <c r="D9" s="4"/>
      <c r="F9" s="3">
        <f>Pontozás!D9</f>
        <v>0</v>
      </c>
    </row>
    <row r="10" spans="1:6" x14ac:dyDescent="0.25">
      <c r="B10" s="2" t="s">
        <v>55</v>
      </c>
      <c r="C10" s="3" t="s">
        <v>12</v>
      </c>
      <c r="D10" s="4"/>
      <c r="F10" s="3">
        <f>Pontozás!D10</f>
        <v>0</v>
      </c>
    </row>
    <row r="11" spans="1:6" x14ac:dyDescent="0.25">
      <c r="B11" s="2" t="s">
        <v>56</v>
      </c>
      <c r="C11" s="3" t="s">
        <v>13</v>
      </c>
      <c r="D11" s="4"/>
      <c r="F11" s="3">
        <f>Pontozás!D11</f>
        <v>0</v>
      </c>
    </row>
    <row r="12" spans="1:6" x14ac:dyDescent="0.25">
      <c r="B12" s="2" t="s">
        <v>57</v>
      </c>
      <c r="C12" s="3" t="s">
        <v>17</v>
      </c>
      <c r="D12" s="4"/>
      <c r="F12" s="3">
        <f>Pontozás!D12</f>
        <v>0</v>
      </c>
    </row>
    <row r="13" spans="1:6" x14ac:dyDescent="0.25">
      <c r="B13" s="2" t="s">
        <v>58</v>
      </c>
      <c r="C13" s="3" t="s">
        <v>19</v>
      </c>
      <c r="D13" s="4"/>
      <c r="F13" s="3">
        <f>Pontozás!D13</f>
        <v>0</v>
      </c>
    </row>
    <row r="14" spans="1:6" x14ac:dyDescent="0.25">
      <c r="B14" s="2" t="s">
        <v>59</v>
      </c>
      <c r="C14" s="3" t="s">
        <v>20</v>
      </c>
      <c r="D14" s="4"/>
      <c r="F14" s="3">
        <f>Pontozás!D14</f>
        <v>0</v>
      </c>
    </row>
    <row r="15" spans="1:6" x14ac:dyDescent="0.25">
      <c r="B15" s="2" t="s">
        <v>60</v>
      </c>
      <c r="C15" s="3" t="s">
        <v>18</v>
      </c>
      <c r="D15" s="4"/>
      <c r="F15" s="3">
        <f>Pontozás!D15</f>
        <v>0</v>
      </c>
    </row>
    <row r="16" spans="1:6" x14ac:dyDescent="0.25">
      <c r="B16" s="2" t="s">
        <v>61</v>
      </c>
      <c r="C16" s="3" t="s">
        <v>7</v>
      </c>
      <c r="D16" s="4"/>
      <c r="F16" s="3">
        <f>Pontozás!D16</f>
        <v>0</v>
      </c>
    </row>
    <row r="17" spans="2:6" x14ac:dyDescent="0.25">
      <c r="B17" s="2" t="s">
        <v>62</v>
      </c>
      <c r="C17" s="3" t="s">
        <v>5</v>
      </c>
      <c r="D17" s="4"/>
      <c r="F17" s="3">
        <f>Pontozás!D17</f>
        <v>0</v>
      </c>
    </row>
    <row r="18" spans="2:6" x14ac:dyDescent="0.25">
      <c r="B18" s="2" t="s">
        <v>63</v>
      </c>
      <c r="C18" s="3" t="s">
        <v>10</v>
      </c>
      <c r="D18" s="4"/>
      <c r="F18" s="3">
        <f>Pontozás!D18</f>
        <v>0</v>
      </c>
    </row>
    <row r="19" spans="2:6" x14ac:dyDescent="0.25">
      <c r="B19" s="2" t="s">
        <v>64</v>
      </c>
      <c r="C19" s="3" t="s">
        <v>6</v>
      </c>
      <c r="D19" s="4"/>
      <c r="F19" s="3">
        <f>Pontozás!D19</f>
        <v>0</v>
      </c>
    </row>
    <row r="20" spans="2:6" x14ac:dyDescent="0.25">
      <c r="B20" s="2" t="s">
        <v>65</v>
      </c>
      <c r="C20" s="3" t="s">
        <v>9</v>
      </c>
      <c r="D20" s="4"/>
      <c r="F20" s="3">
        <f>Pontozás!D20</f>
        <v>0</v>
      </c>
    </row>
    <row r="21" spans="2:6" x14ac:dyDescent="0.25">
      <c r="B21" s="2" t="s">
        <v>66</v>
      </c>
      <c r="C21" s="3" t="s">
        <v>8</v>
      </c>
      <c r="D21" s="4"/>
      <c r="F21" s="3">
        <f>Pontozás!D21</f>
        <v>0</v>
      </c>
    </row>
    <row r="22" spans="2:6" x14ac:dyDescent="0.25">
      <c r="B22" s="2" t="s">
        <v>67</v>
      </c>
      <c r="C22" s="3" t="s">
        <v>23</v>
      </c>
      <c r="D22" s="4"/>
      <c r="F22" s="3">
        <f>Pontozás!D22</f>
        <v>0</v>
      </c>
    </row>
    <row r="23" spans="2:6" x14ac:dyDescent="0.25">
      <c r="B23" s="2" t="s">
        <v>68</v>
      </c>
      <c r="C23" s="3" t="s">
        <v>22</v>
      </c>
      <c r="D23" s="4"/>
      <c r="F23" s="3">
        <f>Pontozás!D23</f>
        <v>0</v>
      </c>
    </row>
    <row r="24" spans="2:6" x14ac:dyDescent="0.25">
      <c r="B24" s="2" t="s">
        <v>69</v>
      </c>
      <c r="C24" s="3" t="s">
        <v>16</v>
      </c>
      <c r="D24" s="4"/>
      <c r="F24" s="3">
        <f>Pontozás!D24</f>
        <v>0</v>
      </c>
    </row>
    <row r="25" spans="2:6" x14ac:dyDescent="0.25">
      <c r="B25" s="2" t="s">
        <v>70</v>
      </c>
      <c r="C25" s="3" t="s">
        <v>14</v>
      </c>
      <c r="D25" s="4"/>
      <c r="F25" s="3">
        <f>Pontozás!D25</f>
        <v>0</v>
      </c>
    </row>
    <row r="26" spans="2:6" x14ac:dyDescent="0.25">
      <c r="B26" s="2" t="s">
        <v>71</v>
      </c>
      <c r="C26" s="3" t="s">
        <v>15</v>
      </c>
      <c r="D26" s="4"/>
      <c r="F26" s="3">
        <f>Pontozás!D26</f>
        <v>0</v>
      </c>
    </row>
  </sheetData>
  <sortState ref="C3:C26">
    <sortCondition ref="C3"/>
  </sortState>
  <conditionalFormatting sqref="F3:F26">
    <cfRule type="cellIs" dxfId="7" priority="1" operator="equal">
      <formula>0</formula>
    </cfRule>
    <cfRule type="cellIs" dxfId="6" priority="2" operator="equal">
      <formula>1</formula>
    </cfRule>
  </conditionalFormatting>
  <dataValidations count="1">
    <dataValidation type="list" allowBlank="1" showInputMessage="1" showErrorMessage="1" sqref="D3:D26">
      <formula1>leiras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RowColHeaders="0" workbookViewId="0">
      <selection activeCell="A2" sqref="A2"/>
    </sheetView>
  </sheetViews>
  <sheetFormatPr defaultRowHeight="15" x14ac:dyDescent="0.25"/>
  <cols>
    <col min="1" max="1" width="9.140625" style="1"/>
    <col min="2" max="2" width="9.85546875" style="1" bestFit="1" customWidth="1"/>
    <col min="3" max="5" width="9.140625" style="1"/>
    <col min="6" max="6" width="46.85546875" style="1" customWidth="1"/>
    <col min="7" max="8" width="9.140625" style="1"/>
    <col min="9" max="9" width="4.28515625" style="1" customWidth="1"/>
    <col min="10" max="10" width="5.140625" style="1" customWidth="1"/>
    <col min="11" max="16384" width="9.140625" style="1"/>
  </cols>
  <sheetData>
    <row r="1" spans="1:10" x14ac:dyDescent="0.25">
      <c r="A1" s="5" t="s">
        <v>187</v>
      </c>
    </row>
    <row r="3" spans="1:10" x14ac:dyDescent="0.25">
      <c r="B3" s="2" t="s">
        <v>73</v>
      </c>
      <c r="C3" s="2" t="s">
        <v>74</v>
      </c>
      <c r="D3" s="2" t="s">
        <v>75</v>
      </c>
    </row>
    <row r="4" spans="1:10" x14ac:dyDescent="0.25">
      <c r="B4" s="8">
        <v>12149</v>
      </c>
      <c r="C4" s="8" t="s">
        <v>76</v>
      </c>
      <c r="D4" s="8" t="s">
        <v>77</v>
      </c>
      <c r="F4" s="1" t="s">
        <v>163</v>
      </c>
      <c r="H4" s="4"/>
      <c r="J4" s="8">
        <f>Pontozás!H3</f>
        <v>0</v>
      </c>
    </row>
    <row r="5" spans="1:10" x14ac:dyDescent="0.25">
      <c r="B5" s="8">
        <v>34252</v>
      </c>
      <c r="C5" s="8" t="s">
        <v>76</v>
      </c>
      <c r="D5" s="8" t="s">
        <v>77</v>
      </c>
    </row>
    <row r="6" spans="1:10" x14ac:dyDescent="0.25">
      <c r="B6" s="8">
        <v>51499</v>
      </c>
      <c r="C6" s="8" t="s">
        <v>76</v>
      </c>
      <c r="D6" s="8" t="s">
        <v>78</v>
      </c>
      <c r="F6" s="1" t="s">
        <v>164</v>
      </c>
      <c r="H6" s="4"/>
      <c r="J6" s="8">
        <f>Pontozás!H4</f>
        <v>0</v>
      </c>
    </row>
    <row r="7" spans="1:10" x14ac:dyDescent="0.25">
      <c r="B7" s="8">
        <v>26381</v>
      </c>
      <c r="C7" s="8" t="s">
        <v>76</v>
      </c>
      <c r="D7" s="8" t="s">
        <v>77</v>
      </c>
    </row>
    <row r="8" spans="1:10" x14ac:dyDescent="0.25">
      <c r="B8" s="8">
        <v>92165</v>
      </c>
      <c r="C8" s="8" t="s">
        <v>76</v>
      </c>
      <c r="D8" s="8" t="s">
        <v>78</v>
      </c>
      <c r="F8" s="1" t="s">
        <v>165</v>
      </c>
      <c r="H8" s="4"/>
      <c r="J8" s="8">
        <f>Pontozás!H5</f>
        <v>0</v>
      </c>
    </row>
    <row r="9" spans="1:10" x14ac:dyDescent="0.25">
      <c r="B9" s="8">
        <v>75541</v>
      </c>
      <c r="C9" s="8" t="s">
        <v>76</v>
      </c>
      <c r="D9" s="8" t="s">
        <v>77</v>
      </c>
    </row>
    <row r="10" spans="1:10" x14ac:dyDescent="0.25">
      <c r="B10" s="8">
        <v>81585</v>
      </c>
      <c r="C10" s="8" t="s">
        <v>76</v>
      </c>
      <c r="D10" s="8" t="s">
        <v>78</v>
      </c>
    </row>
    <row r="11" spans="1:10" x14ac:dyDescent="0.25">
      <c r="B11" s="8">
        <v>30302</v>
      </c>
      <c r="C11" s="8" t="s">
        <v>76</v>
      </c>
      <c r="D11" s="8" t="s">
        <v>77</v>
      </c>
    </row>
    <row r="12" spans="1:10" x14ac:dyDescent="0.25">
      <c r="B12" s="8">
        <v>12149</v>
      </c>
      <c r="C12" s="8" t="s">
        <v>79</v>
      </c>
      <c r="D12" s="8" t="s">
        <v>78</v>
      </c>
    </row>
    <row r="13" spans="1:10" x14ac:dyDescent="0.25">
      <c r="B13" s="8">
        <v>51499</v>
      </c>
      <c r="C13" s="8" t="s">
        <v>79</v>
      </c>
      <c r="D13" s="8" t="s">
        <v>78</v>
      </c>
    </row>
    <row r="14" spans="1:10" x14ac:dyDescent="0.25">
      <c r="B14" s="8">
        <v>78970</v>
      </c>
      <c r="C14" s="8" t="s">
        <v>76</v>
      </c>
      <c r="D14" s="8" t="s">
        <v>78</v>
      </c>
    </row>
    <row r="15" spans="1:10" x14ac:dyDescent="0.25">
      <c r="B15" s="8">
        <v>91163</v>
      </c>
      <c r="C15" s="8" t="s">
        <v>76</v>
      </c>
      <c r="D15" s="8" t="s">
        <v>78</v>
      </c>
    </row>
    <row r="16" spans="1:10" x14ac:dyDescent="0.25">
      <c r="B16" s="8">
        <v>62520</v>
      </c>
      <c r="C16" s="8" t="s">
        <v>76</v>
      </c>
      <c r="D16" s="8" t="s">
        <v>78</v>
      </c>
    </row>
    <row r="17" spans="2:4" x14ac:dyDescent="0.25">
      <c r="B17" s="8">
        <v>65054</v>
      </c>
      <c r="C17" s="8" t="s">
        <v>76</v>
      </c>
      <c r="D17" s="8" t="s">
        <v>80</v>
      </c>
    </row>
    <row r="18" spans="2:4" x14ac:dyDescent="0.25">
      <c r="B18" s="8">
        <v>90567</v>
      </c>
      <c r="C18" s="8" t="s">
        <v>76</v>
      </c>
      <c r="D18" s="8" t="s">
        <v>80</v>
      </c>
    </row>
    <row r="19" spans="2:4" x14ac:dyDescent="0.25">
      <c r="B19" s="8">
        <v>85984</v>
      </c>
      <c r="C19" s="8" t="s">
        <v>76</v>
      </c>
      <c r="D19" s="8" t="s">
        <v>80</v>
      </c>
    </row>
    <row r="20" spans="2:4" x14ac:dyDescent="0.25">
      <c r="B20" s="8">
        <v>64863</v>
      </c>
      <c r="C20" s="8" t="s">
        <v>76</v>
      </c>
      <c r="D20" s="8" t="s">
        <v>78</v>
      </c>
    </row>
    <row r="21" spans="2:4" x14ac:dyDescent="0.25">
      <c r="B21" s="8">
        <v>47362</v>
      </c>
      <c r="C21" s="8" t="s">
        <v>76</v>
      </c>
      <c r="D21" s="8" t="s">
        <v>80</v>
      </c>
    </row>
    <row r="22" spans="2:4" x14ac:dyDescent="0.25">
      <c r="B22" s="8">
        <v>63741</v>
      </c>
      <c r="C22" s="8" t="s">
        <v>76</v>
      </c>
      <c r="D22" s="8" t="s">
        <v>78</v>
      </c>
    </row>
    <row r="23" spans="2:4" x14ac:dyDescent="0.25">
      <c r="B23" s="8">
        <v>20334</v>
      </c>
      <c r="C23" s="8" t="s">
        <v>76</v>
      </c>
      <c r="D23" s="8" t="s">
        <v>80</v>
      </c>
    </row>
    <row r="24" spans="2:4" x14ac:dyDescent="0.25">
      <c r="B24" s="8">
        <v>70814</v>
      </c>
      <c r="C24" s="8" t="s">
        <v>76</v>
      </c>
      <c r="D24" s="8" t="s">
        <v>80</v>
      </c>
    </row>
    <row r="25" spans="2:4" x14ac:dyDescent="0.25">
      <c r="B25" s="8">
        <v>14259</v>
      </c>
      <c r="C25" s="8" t="s">
        <v>76</v>
      </c>
      <c r="D25" s="8" t="s">
        <v>80</v>
      </c>
    </row>
    <row r="26" spans="2:4" x14ac:dyDescent="0.25">
      <c r="B26" s="8">
        <v>47271</v>
      </c>
      <c r="C26" s="8" t="s">
        <v>76</v>
      </c>
      <c r="D26" s="8" t="s">
        <v>80</v>
      </c>
    </row>
    <row r="27" spans="2:4" x14ac:dyDescent="0.25">
      <c r="B27" s="8">
        <v>64863</v>
      </c>
      <c r="C27" s="8" t="s">
        <v>79</v>
      </c>
      <c r="D27" s="8" t="s">
        <v>77</v>
      </c>
    </row>
    <row r="28" spans="2:4" x14ac:dyDescent="0.25">
      <c r="B28" s="8">
        <v>47362</v>
      </c>
      <c r="C28" s="8" t="s">
        <v>81</v>
      </c>
      <c r="D28" s="8" t="s">
        <v>80</v>
      </c>
    </row>
    <row r="29" spans="2:4" x14ac:dyDescent="0.25">
      <c r="B29" s="8">
        <v>63741</v>
      </c>
      <c r="C29" s="8" t="s">
        <v>81</v>
      </c>
      <c r="D29" s="8" t="s">
        <v>78</v>
      </c>
    </row>
  </sheetData>
  <conditionalFormatting sqref="J4 J6 J8">
    <cfRule type="cellIs" dxfId="5" priority="1" operator="equal">
      <formula>0</formula>
    </cfRule>
    <cfRule type="cellIs" dxfId="4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RowColHeaders="0" workbookViewId="0">
      <selection activeCell="A2" sqref="A2"/>
    </sheetView>
  </sheetViews>
  <sheetFormatPr defaultRowHeight="15" x14ac:dyDescent="0.25"/>
  <cols>
    <col min="1" max="1" width="9.140625" style="1"/>
    <col min="2" max="2" width="9.7109375" style="1" bestFit="1" customWidth="1"/>
    <col min="3" max="3" width="18.28515625" style="1" bestFit="1" customWidth="1"/>
    <col min="4" max="4" width="10.7109375" style="1" bestFit="1" customWidth="1"/>
    <col min="5" max="5" width="10.5703125" style="1" customWidth="1"/>
    <col min="6" max="6" width="11" style="1" bestFit="1" customWidth="1"/>
    <col min="7" max="8" width="9.140625" style="1"/>
    <col min="9" max="9" width="54.42578125" style="1" customWidth="1"/>
    <col min="10" max="11" width="9.140625" style="1"/>
    <col min="12" max="12" width="5.5703125" style="1" customWidth="1"/>
    <col min="13" max="16384" width="9.140625" style="1"/>
  </cols>
  <sheetData>
    <row r="1" spans="1:12" x14ac:dyDescent="0.25">
      <c r="A1" s="5" t="s">
        <v>187</v>
      </c>
    </row>
    <row r="3" spans="1:12" x14ac:dyDescent="0.25">
      <c r="B3" s="7" t="s">
        <v>73</v>
      </c>
      <c r="C3" s="7" t="s">
        <v>82</v>
      </c>
      <c r="D3" s="7" t="s">
        <v>83</v>
      </c>
      <c r="E3" s="7" t="s">
        <v>84</v>
      </c>
      <c r="F3" s="7" t="s">
        <v>85</v>
      </c>
      <c r="I3" s="1" t="s">
        <v>154</v>
      </c>
      <c r="J3" s="4"/>
      <c r="L3" s="8">
        <f>Pontozás!L3</f>
        <v>0</v>
      </c>
    </row>
    <row r="4" spans="1:12" x14ac:dyDescent="0.25">
      <c r="B4" s="6">
        <v>10038</v>
      </c>
      <c r="C4" s="6" t="s">
        <v>86</v>
      </c>
      <c r="D4" s="6">
        <v>5</v>
      </c>
      <c r="E4" s="6">
        <v>155000</v>
      </c>
      <c r="F4" s="6" t="b">
        <v>1</v>
      </c>
    </row>
    <row r="5" spans="1:12" x14ac:dyDescent="0.25">
      <c r="B5" s="6">
        <v>10562</v>
      </c>
      <c r="C5" s="6" t="s">
        <v>87</v>
      </c>
      <c r="D5" s="6">
        <v>4</v>
      </c>
      <c r="E5" s="6">
        <v>110000</v>
      </c>
      <c r="F5" s="6" t="b">
        <v>1</v>
      </c>
      <c r="I5" s="1" t="s">
        <v>155</v>
      </c>
      <c r="J5" s="4"/>
      <c r="L5" s="8">
        <f>Pontozás!L4</f>
        <v>0</v>
      </c>
    </row>
    <row r="6" spans="1:12" x14ac:dyDescent="0.25">
      <c r="B6" s="6">
        <v>11788</v>
      </c>
      <c r="C6" s="6" t="s">
        <v>88</v>
      </c>
      <c r="D6" s="6">
        <v>1</v>
      </c>
      <c r="E6" s="6">
        <v>120000</v>
      </c>
      <c r="F6" s="6" t="b">
        <v>1</v>
      </c>
    </row>
    <row r="7" spans="1:12" x14ac:dyDescent="0.25">
      <c r="B7" s="6">
        <v>12149</v>
      </c>
      <c r="C7" s="6" t="s">
        <v>89</v>
      </c>
      <c r="D7" s="6">
        <v>0</v>
      </c>
      <c r="E7" s="6">
        <v>520000</v>
      </c>
      <c r="F7" s="6" t="b">
        <v>1</v>
      </c>
      <c r="I7" s="1" t="s">
        <v>156</v>
      </c>
      <c r="J7" s="4"/>
      <c r="L7" s="8">
        <f>Pontozás!L5</f>
        <v>0</v>
      </c>
    </row>
    <row r="8" spans="1:12" x14ac:dyDescent="0.25">
      <c r="B8" s="6">
        <v>13016</v>
      </c>
      <c r="C8" s="6" t="s">
        <v>90</v>
      </c>
      <c r="D8" s="6">
        <v>6</v>
      </c>
      <c r="E8" s="6">
        <v>168000</v>
      </c>
      <c r="F8" s="6" t="b">
        <v>0</v>
      </c>
    </row>
    <row r="9" spans="1:12" x14ac:dyDescent="0.25">
      <c r="B9" s="6">
        <v>13450</v>
      </c>
      <c r="C9" s="6" t="s">
        <v>91</v>
      </c>
      <c r="D9" s="6">
        <v>6</v>
      </c>
      <c r="E9" s="6">
        <v>167000</v>
      </c>
      <c r="F9" s="6" t="b">
        <v>1</v>
      </c>
      <c r="I9" s="1" t="s">
        <v>157</v>
      </c>
      <c r="J9" s="4"/>
      <c r="L9" s="8">
        <f>Pontozás!L6</f>
        <v>0</v>
      </c>
    </row>
    <row r="10" spans="1:12" x14ac:dyDescent="0.25">
      <c r="B10" s="6">
        <v>13626</v>
      </c>
      <c r="C10" s="6" t="s">
        <v>92</v>
      </c>
      <c r="D10" s="6">
        <v>5</v>
      </c>
      <c r="E10" s="6">
        <v>146000</v>
      </c>
      <c r="F10" s="6" t="b">
        <v>0</v>
      </c>
    </row>
    <row r="11" spans="1:12" x14ac:dyDescent="0.25">
      <c r="B11" s="6">
        <v>14259</v>
      </c>
      <c r="C11" s="6" t="s">
        <v>93</v>
      </c>
      <c r="D11" s="6">
        <v>6</v>
      </c>
      <c r="E11" s="6">
        <v>170000</v>
      </c>
      <c r="F11" s="6" t="b">
        <v>1</v>
      </c>
      <c r="I11" s="1" t="s">
        <v>158</v>
      </c>
      <c r="J11" s="4"/>
      <c r="L11" s="8">
        <f>Pontozás!L7</f>
        <v>0</v>
      </c>
    </row>
    <row r="12" spans="1:12" x14ac:dyDescent="0.25">
      <c r="B12" s="6">
        <v>14941</v>
      </c>
      <c r="C12" s="6" t="s">
        <v>94</v>
      </c>
      <c r="D12" s="6">
        <v>4</v>
      </c>
      <c r="E12" s="6">
        <v>147500</v>
      </c>
      <c r="F12" s="6" t="b">
        <v>1</v>
      </c>
    </row>
    <row r="13" spans="1:12" x14ac:dyDescent="0.25">
      <c r="B13" s="6">
        <v>18449</v>
      </c>
      <c r="C13" s="6" t="s">
        <v>95</v>
      </c>
      <c r="D13" s="6">
        <v>2</v>
      </c>
      <c r="E13" s="6">
        <v>135000</v>
      </c>
      <c r="F13" s="6" t="b">
        <v>1</v>
      </c>
      <c r="I13" s="1" t="s">
        <v>159</v>
      </c>
      <c r="J13" s="4"/>
      <c r="L13" s="8">
        <f>Pontozás!L8</f>
        <v>0</v>
      </c>
    </row>
    <row r="14" spans="1:12" x14ac:dyDescent="0.25">
      <c r="B14" s="6">
        <v>20334</v>
      </c>
      <c r="C14" s="6" t="s">
        <v>96</v>
      </c>
      <c r="D14" s="6">
        <v>6</v>
      </c>
      <c r="E14" s="6">
        <v>170000</v>
      </c>
      <c r="F14" s="6" t="b">
        <v>0</v>
      </c>
    </row>
    <row r="15" spans="1:12" x14ac:dyDescent="0.25">
      <c r="B15" s="6">
        <v>22010</v>
      </c>
      <c r="C15" s="6" t="s">
        <v>97</v>
      </c>
      <c r="D15" s="6">
        <v>4</v>
      </c>
      <c r="E15" s="6">
        <v>105600</v>
      </c>
      <c r="F15" s="6" t="b">
        <v>1</v>
      </c>
      <c r="I15" s="1" t="s">
        <v>160</v>
      </c>
      <c r="J15" s="4"/>
      <c r="L15" s="8">
        <f>Pontozás!L9</f>
        <v>0</v>
      </c>
    </row>
    <row r="16" spans="1:12" x14ac:dyDescent="0.25">
      <c r="B16" s="6">
        <v>23837</v>
      </c>
      <c r="C16" s="6" t="s">
        <v>98</v>
      </c>
      <c r="D16" s="6">
        <v>3</v>
      </c>
      <c r="E16" s="6">
        <v>160000</v>
      </c>
      <c r="F16" s="6" t="b">
        <v>1</v>
      </c>
    </row>
    <row r="17" spans="2:12" x14ac:dyDescent="0.25">
      <c r="B17" s="6">
        <v>25262</v>
      </c>
      <c r="C17" s="6" t="s">
        <v>99</v>
      </c>
      <c r="D17" s="6">
        <v>4</v>
      </c>
      <c r="E17" s="6">
        <v>165000</v>
      </c>
      <c r="F17" s="6" t="b">
        <v>1</v>
      </c>
      <c r="I17" s="1" t="s">
        <v>161</v>
      </c>
      <c r="J17" s="4"/>
      <c r="L17" s="8">
        <f>Pontozás!L10</f>
        <v>0</v>
      </c>
    </row>
    <row r="18" spans="2:12" x14ac:dyDescent="0.25">
      <c r="B18" s="6">
        <v>26381</v>
      </c>
      <c r="C18" s="6" t="s">
        <v>100</v>
      </c>
      <c r="D18" s="6">
        <v>0</v>
      </c>
      <c r="E18" s="6">
        <v>340000</v>
      </c>
      <c r="F18" s="6" t="b">
        <v>0</v>
      </c>
    </row>
    <row r="19" spans="2:12" x14ac:dyDescent="0.25">
      <c r="B19" s="6">
        <v>28321</v>
      </c>
      <c r="C19" s="6" t="s">
        <v>101</v>
      </c>
      <c r="D19" s="6">
        <v>4</v>
      </c>
      <c r="E19" s="6">
        <v>135000</v>
      </c>
      <c r="F19" s="6" t="b">
        <v>1</v>
      </c>
      <c r="I19" s="1" t="s">
        <v>166</v>
      </c>
      <c r="J19" s="4"/>
      <c r="L19" s="8">
        <f>Pontozás!L11</f>
        <v>0</v>
      </c>
    </row>
    <row r="20" spans="2:12" x14ac:dyDescent="0.25">
      <c r="B20" s="6">
        <v>28675</v>
      </c>
      <c r="C20" s="6" t="s">
        <v>102</v>
      </c>
      <c r="D20" s="6">
        <v>3</v>
      </c>
      <c r="E20" s="6">
        <v>145000</v>
      </c>
      <c r="F20" s="6" t="b">
        <v>0</v>
      </c>
    </row>
    <row r="21" spans="2:12" x14ac:dyDescent="0.25">
      <c r="B21" s="6">
        <v>29115</v>
      </c>
      <c r="C21" s="6" t="s">
        <v>103</v>
      </c>
      <c r="D21" s="6">
        <v>5</v>
      </c>
      <c r="E21" s="6">
        <v>146000</v>
      </c>
      <c r="F21" s="6" t="b">
        <v>1</v>
      </c>
      <c r="I21" s="1" t="s">
        <v>162</v>
      </c>
      <c r="J21" s="4"/>
      <c r="L21" s="8">
        <f>Pontozás!L12</f>
        <v>0</v>
      </c>
    </row>
    <row r="22" spans="2:12" x14ac:dyDescent="0.25">
      <c r="B22" s="6">
        <v>29953</v>
      </c>
      <c r="C22" s="6" t="s">
        <v>104</v>
      </c>
      <c r="D22" s="6">
        <v>6</v>
      </c>
      <c r="E22" s="6">
        <v>170000</v>
      </c>
      <c r="F22" s="6" t="b">
        <v>1</v>
      </c>
    </row>
    <row r="23" spans="2:12" x14ac:dyDescent="0.25">
      <c r="B23" s="6">
        <v>30302</v>
      </c>
      <c r="C23" s="6" t="s">
        <v>105</v>
      </c>
      <c r="D23" s="6">
        <v>0</v>
      </c>
      <c r="E23" s="6">
        <v>290000</v>
      </c>
      <c r="F23" s="6" t="b">
        <v>1</v>
      </c>
      <c r="I23" s="1" t="s">
        <v>167</v>
      </c>
      <c r="J23" s="4"/>
      <c r="L23" s="8">
        <f>Pontozás!L13</f>
        <v>0</v>
      </c>
    </row>
    <row r="24" spans="2:12" x14ac:dyDescent="0.25">
      <c r="B24" s="6">
        <v>30992</v>
      </c>
      <c r="C24" s="6" t="s">
        <v>106</v>
      </c>
      <c r="D24" s="6">
        <v>6</v>
      </c>
      <c r="E24" s="6">
        <v>168000</v>
      </c>
      <c r="F24" s="6" t="b">
        <v>1</v>
      </c>
    </row>
    <row r="25" spans="2:12" x14ac:dyDescent="0.25">
      <c r="B25" s="6">
        <v>32284</v>
      </c>
      <c r="C25" s="6" t="s">
        <v>107</v>
      </c>
      <c r="D25" s="6">
        <v>2</v>
      </c>
      <c r="E25" s="6">
        <v>210000</v>
      </c>
      <c r="F25" s="6" t="b">
        <v>1</v>
      </c>
    </row>
    <row r="26" spans="2:12" x14ac:dyDescent="0.25">
      <c r="B26" s="6">
        <v>34252</v>
      </c>
      <c r="C26" s="6" t="s">
        <v>108</v>
      </c>
      <c r="D26" s="6">
        <v>0</v>
      </c>
      <c r="E26" s="6">
        <v>340000</v>
      </c>
      <c r="F26" s="6" t="b">
        <v>1</v>
      </c>
    </row>
    <row r="27" spans="2:12" x14ac:dyDescent="0.25">
      <c r="B27" s="6">
        <v>34692</v>
      </c>
      <c r="C27" s="6" t="s">
        <v>109</v>
      </c>
      <c r="D27" s="6">
        <v>1</v>
      </c>
      <c r="E27" s="6">
        <v>150000</v>
      </c>
      <c r="F27" s="6" t="b">
        <v>1</v>
      </c>
    </row>
    <row r="28" spans="2:12" x14ac:dyDescent="0.25">
      <c r="B28" s="6">
        <v>37703</v>
      </c>
      <c r="C28" s="6" t="s">
        <v>110</v>
      </c>
      <c r="D28" s="6">
        <v>6</v>
      </c>
      <c r="E28" s="6">
        <v>170000</v>
      </c>
      <c r="F28" s="6" t="b">
        <v>1</v>
      </c>
    </row>
    <row r="29" spans="2:12" x14ac:dyDescent="0.25">
      <c r="B29" s="6">
        <v>39267</v>
      </c>
      <c r="C29" s="6" t="s">
        <v>111</v>
      </c>
      <c r="D29" s="6">
        <v>4</v>
      </c>
      <c r="E29" s="6">
        <v>187000</v>
      </c>
      <c r="F29" s="6" t="b">
        <v>1</v>
      </c>
    </row>
    <row r="30" spans="2:12" x14ac:dyDescent="0.25">
      <c r="B30" s="6">
        <v>40210</v>
      </c>
      <c r="C30" s="6" t="s">
        <v>112</v>
      </c>
      <c r="D30" s="6">
        <v>3</v>
      </c>
      <c r="E30" s="6">
        <v>146000</v>
      </c>
      <c r="F30" s="6" t="b">
        <v>1</v>
      </c>
    </row>
    <row r="31" spans="2:12" x14ac:dyDescent="0.25">
      <c r="B31" s="6">
        <v>45979</v>
      </c>
      <c r="C31" s="6" t="s">
        <v>113</v>
      </c>
      <c r="D31" s="6">
        <v>5</v>
      </c>
      <c r="E31" s="6">
        <v>146000</v>
      </c>
      <c r="F31" s="6" t="b">
        <v>1</v>
      </c>
    </row>
    <row r="32" spans="2:12" x14ac:dyDescent="0.25">
      <c r="B32" s="6">
        <v>47271</v>
      </c>
      <c r="C32" s="6" t="s">
        <v>114</v>
      </c>
      <c r="D32" s="6">
        <v>6</v>
      </c>
      <c r="E32" s="6">
        <v>170000</v>
      </c>
      <c r="F32" s="6" t="b">
        <v>1</v>
      </c>
    </row>
    <row r="33" spans="2:6" x14ac:dyDescent="0.25">
      <c r="B33" s="6">
        <v>47362</v>
      </c>
      <c r="C33" s="6" t="s">
        <v>115</v>
      </c>
      <c r="D33" s="6">
        <v>6</v>
      </c>
      <c r="E33" s="6">
        <v>170000</v>
      </c>
      <c r="F33" s="6" t="b">
        <v>1</v>
      </c>
    </row>
    <row r="34" spans="2:6" x14ac:dyDescent="0.25">
      <c r="B34" s="6">
        <v>47871</v>
      </c>
      <c r="C34" s="6" t="s">
        <v>116</v>
      </c>
      <c r="D34" s="6">
        <v>3</v>
      </c>
      <c r="E34" s="6">
        <v>175000</v>
      </c>
      <c r="F34" s="6" t="b">
        <v>1</v>
      </c>
    </row>
    <row r="35" spans="2:6" x14ac:dyDescent="0.25">
      <c r="B35" s="6">
        <v>49695</v>
      </c>
      <c r="C35" s="6" t="s">
        <v>117</v>
      </c>
      <c r="D35" s="6">
        <v>6</v>
      </c>
      <c r="E35" s="6">
        <v>168000</v>
      </c>
      <c r="F35" s="6" t="b">
        <v>0</v>
      </c>
    </row>
    <row r="36" spans="2:6" x14ac:dyDescent="0.25">
      <c r="B36" s="6">
        <v>51499</v>
      </c>
      <c r="C36" s="6" t="s">
        <v>118</v>
      </c>
      <c r="D36" s="6">
        <v>0</v>
      </c>
      <c r="E36" s="6">
        <v>340000</v>
      </c>
      <c r="F36" s="6" t="b">
        <v>0</v>
      </c>
    </row>
    <row r="37" spans="2:6" x14ac:dyDescent="0.25">
      <c r="B37" s="6">
        <v>56634</v>
      </c>
      <c r="C37" s="6" t="s">
        <v>119</v>
      </c>
      <c r="D37" s="6">
        <v>5</v>
      </c>
      <c r="E37" s="6">
        <v>155000</v>
      </c>
      <c r="F37" s="6" t="b">
        <v>1</v>
      </c>
    </row>
    <row r="38" spans="2:6" x14ac:dyDescent="0.25">
      <c r="B38" s="6">
        <v>61087</v>
      </c>
      <c r="C38" s="6" t="s">
        <v>114</v>
      </c>
      <c r="D38" s="6">
        <v>6</v>
      </c>
      <c r="E38" s="6">
        <v>168000</v>
      </c>
      <c r="F38" s="6" t="b">
        <v>1</v>
      </c>
    </row>
    <row r="39" spans="2:6" x14ac:dyDescent="0.25">
      <c r="B39" s="6">
        <v>62520</v>
      </c>
      <c r="C39" s="6" t="s">
        <v>120</v>
      </c>
      <c r="D39" s="6">
        <v>1</v>
      </c>
      <c r="E39" s="6">
        <v>120000</v>
      </c>
      <c r="F39" s="6" t="b">
        <v>1</v>
      </c>
    </row>
    <row r="40" spans="2:6" x14ac:dyDescent="0.25">
      <c r="B40" s="6">
        <v>62718</v>
      </c>
      <c r="C40" s="6" t="s">
        <v>121</v>
      </c>
      <c r="D40" s="6">
        <v>5</v>
      </c>
      <c r="E40" s="6">
        <v>146000</v>
      </c>
      <c r="F40" s="6" t="b">
        <v>0</v>
      </c>
    </row>
    <row r="41" spans="2:6" x14ac:dyDescent="0.25">
      <c r="B41" s="6">
        <v>62891</v>
      </c>
      <c r="C41" s="6" t="s">
        <v>122</v>
      </c>
      <c r="D41" s="6">
        <v>1</v>
      </c>
      <c r="E41" s="6">
        <v>150000</v>
      </c>
      <c r="F41" s="6" t="b">
        <v>1</v>
      </c>
    </row>
    <row r="42" spans="2:6" x14ac:dyDescent="0.25">
      <c r="B42" s="6">
        <v>63509</v>
      </c>
      <c r="C42" s="6" t="s">
        <v>123</v>
      </c>
      <c r="D42" s="6">
        <v>2</v>
      </c>
      <c r="E42" s="6">
        <v>140000</v>
      </c>
      <c r="F42" s="6" t="b">
        <v>1</v>
      </c>
    </row>
    <row r="43" spans="2:6" x14ac:dyDescent="0.25">
      <c r="B43" s="6">
        <v>63741</v>
      </c>
      <c r="C43" s="6" t="s">
        <v>124</v>
      </c>
      <c r="D43" s="6">
        <v>6</v>
      </c>
      <c r="E43" s="6">
        <v>170000</v>
      </c>
      <c r="F43" s="6" t="b">
        <v>1</v>
      </c>
    </row>
    <row r="44" spans="2:6" x14ac:dyDescent="0.25">
      <c r="B44" s="6">
        <v>64651</v>
      </c>
      <c r="C44" s="6" t="s">
        <v>125</v>
      </c>
      <c r="D44" s="6">
        <v>4</v>
      </c>
      <c r="E44" s="6">
        <v>120000</v>
      </c>
      <c r="F44" s="6" t="b">
        <v>0</v>
      </c>
    </row>
    <row r="45" spans="2:6" x14ac:dyDescent="0.25">
      <c r="B45" s="6">
        <v>64863</v>
      </c>
      <c r="C45" s="6" t="s">
        <v>126</v>
      </c>
      <c r="D45" s="6">
        <v>6</v>
      </c>
      <c r="E45" s="6">
        <v>170000</v>
      </c>
      <c r="F45" s="6" t="b">
        <v>1</v>
      </c>
    </row>
    <row r="46" spans="2:6" x14ac:dyDescent="0.25">
      <c r="B46" s="6">
        <v>65054</v>
      </c>
      <c r="C46" s="6" t="s">
        <v>127</v>
      </c>
      <c r="D46" s="6">
        <v>6</v>
      </c>
      <c r="E46" s="6">
        <v>158000</v>
      </c>
      <c r="F46" s="6" t="b">
        <v>1</v>
      </c>
    </row>
    <row r="47" spans="2:6" x14ac:dyDescent="0.25">
      <c r="B47" s="6">
        <v>65232</v>
      </c>
      <c r="C47" s="6" t="s">
        <v>128</v>
      </c>
      <c r="D47" s="6">
        <v>4</v>
      </c>
      <c r="E47" s="6">
        <v>220000</v>
      </c>
      <c r="F47" s="6" t="b">
        <v>1</v>
      </c>
    </row>
    <row r="48" spans="2:6" x14ac:dyDescent="0.25">
      <c r="B48" s="6">
        <v>66560</v>
      </c>
      <c r="C48" s="6" t="s">
        <v>129</v>
      </c>
      <c r="D48" s="6">
        <v>6</v>
      </c>
      <c r="E48" s="6">
        <v>168000</v>
      </c>
      <c r="F48" s="6" t="b">
        <v>1</v>
      </c>
    </row>
    <row r="49" spans="2:6" x14ac:dyDescent="0.25">
      <c r="B49" s="6">
        <v>70577</v>
      </c>
      <c r="C49" s="6" t="s">
        <v>130</v>
      </c>
      <c r="D49" s="6">
        <v>3</v>
      </c>
      <c r="E49" s="6">
        <v>146000</v>
      </c>
      <c r="F49" s="6" t="b">
        <v>1</v>
      </c>
    </row>
    <row r="50" spans="2:6" x14ac:dyDescent="0.25">
      <c r="B50" s="6">
        <v>70814</v>
      </c>
      <c r="C50" s="6" t="s">
        <v>131</v>
      </c>
      <c r="D50" s="6">
        <v>6</v>
      </c>
      <c r="E50" s="6">
        <v>170000</v>
      </c>
      <c r="F50" s="6" t="b">
        <v>1</v>
      </c>
    </row>
    <row r="51" spans="2:6" x14ac:dyDescent="0.25">
      <c r="B51" s="6">
        <v>72995</v>
      </c>
      <c r="C51" s="6" t="s">
        <v>132</v>
      </c>
      <c r="D51" s="6">
        <v>5</v>
      </c>
      <c r="E51" s="6">
        <v>146000</v>
      </c>
      <c r="F51" s="6" t="b">
        <v>1</v>
      </c>
    </row>
    <row r="52" spans="2:6" x14ac:dyDescent="0.25">
      <c r="B52" s="6">
        <v>75541</v>
      </c>
      <c r="C52" s="6" t="s">
        <v>133</v>
      </c>
      <c r="D52" s="6">
        <v>0</v>
      </c>
      <c r="E52" s="6">
        <v>340000</v>
      </c>
      <c r="F52" s="6" t="b">
        <v>1</v>
      </c>
    </row>
    <row r="53" spans="2:6" x14ac:dyDescent="0.25">
      <c r="B53" s="6">
        <v>75592</v>
      </c>
      <c r="C53" s="6" t="s">
        <v>134</v>
      </c>
      <c r="D53" s="6">
        <v>1</v>
      </c>
      <c r="E53" s="6">
        <v>150000</v>
      </c>
      <c r="F53" s="6" t="b">
        <v>1</v>
      </c>
    </row>
    <row r="54" spans="2:6" x14ac:dyDescent="0.25">
      <c r="B54" s="6">
        <v>78037</v>
      </c>
      <c r="C54" s="6" t="s">
        <v>135</v>
      </c>
      <c r="D54" s="6">
        <v>4</v>
      </c>
      <c r="E54" s="6">
        <v>145000</v>
      </c>
      <c r="F54" s="6" t="b">
        <v>1</v>
      </c>
    </row>
    <row r="55" spans="2:6" x14ac:dyDescent="0.25">
      <c r="B55" s="6">
        <v>78970</v>
      </c>
      <c r="C55" s="6" t="s">
        <v>136</v>
      </c>
      <c r="D55" s="6">
        <v>1</v>
      </c>
      <c r="E55" s="6">
        <v>150000</v>
      </c>
      <c r="F55" s="6" t="b">
        <v>1</v>
      </c>
    </row>
    <row r="56" spans="2:6" x14ac:dyDescent="0.25">
      <c r="B56" s="6">
        <v>79147</v>
      </c>
      <c r="C56" s="6" t="s">
        <v>137</v>
      </c>
      <c r="D56" s="6">
        <v>1</v>
      </c>
      <c r="E56" s="6">
        <v>125000</v>
      </c>
      <c r="F56" s="6" t="b">
        <v>0</v>
      </c>
    </row>
    <row r="57" spans="2:6" x14ac:dyDescent="0.25">
      <c r="B57" s="6">
        <v>81585</v>
      </c>
      <c r="C57" s="6" t="s">
        <v>138</v>
      </c>
      <c r="D57" s="6">
        <v>0</v>
      </c>
      <c r="E57" s="6">
        <v>310000</v>
      </c>
      <c r="F57" s="6" t="b">
        <v>1</v>
      </c>
    </row>
    <row r="58" spans="2:6" x14ac:dyDescent="0.25">
      <c r="B58" s="6">
        <v>82830</v>
      </c>
      <c r="C58" s="6" t="s">
        <v>139</v>
      </c>
      <c r="D58" s="6">
        <v>5</v>
      </c>
      <c r="E58" s="6">
        <v>146000</v>
      </c>
      <c r="F58" s="6" t="b">
        <v>1</v>
      </c>
    </row>
    <row r="59" spans="2:6" x14ac:dyDescent="0.25">
      <c r="B59" s="6">
        <v>84422</v>
      </c>
      <c r="C59" s="6" t="s">
        <v>140</v>
      </c>
      <c r="D59" s="6">
        <v>5</v>
      </c>
      <c r="E59" s="6">
        <v>146000</v>
      </c>
      <c r="F59" s="6" t="b">
        <v>1</v>
      </c>
    </row>
    <row r="60" spans="2:6" x14ac:dyDescent="0.25">
      <c r="B60" s="6">
        <v>84785</v>
      </c>
      <c r="C60" s="6" t="s">
        <v>141</v>
      </c>
      <c r="D60" s="6">
        <v>6</v>
      </c>
      <c r="E60" s="6">
        <v>184000</v>
      </c>
      <c r="F60" s="6" t="b">
        <v>1</v>
      </c>
    </row>
    <row r="61" spans="2:6" x14ac:dyDescent="0.25">
      <c r="B61" s="6">
        <v>84942</v>
      </c>
      <c r="C61" s="6" t="s">
        <v>142</v>
      </c>
      <c r="D61" s="6">
        <v>0</v>
      </c>
      <c r="E61" s="6">
        <v>460000</v>
      </c>
      <c r="F61" s="6" t="b">
        <v>1</v>
      </c>
    </row>
    <row r="62" spans="2:6" x14ac:dyDescent="0.25">
      <c r="B62" s="6">
        <v>85984</v>
      </c>
      <c r="C62" s="6" t="s">
        <v>143</v>
      </c>
      <c r="D62" s="6">
        <v>6</v>
      </c>
      <c r="E62" s="6">
        <v>165000</v>
      </c>
      <c r="F62" s="6" t="b">
        <v>0</v>
      </c>
    </row>
    <row r="63" spans="2:6" x14ac:dyDescent="0.25">
      <c r="B63" s="6">
        <v>90567</v>
      </c>
      <c r="C63" s="6" t="s">
        <v>144</v>
      </c>
      <c r="D63" s="6">
        <v>6</v>
      </c>
      <c r="E63" s="6">
        <v>161500</v>
      </c>
      <c r="F63" s="6" t="b">
        <v>1</v>
      </c>
    </row>
    <row r="64" spans="2:6" x14ac:dyDescent="0.25">
      <c r="B64" s="6">
        <v>91163</v>
      </c>
      <c r="C64" s="6" t="s">
        <v>145</v>
      </c>
      <c r="D64" s="6">
        <v>1</v>
      </c>
      <c r="E64" s="6">
        <v>150000</v>
      </c>
      <c r="F64" s="6" t="b">
        <v>0</v>
      </c>
    </row>
    <row r="65" spans="2:6" x14ac:dyDescent="0.25">
      <c r="B65" s="6">
        <v>91343</v>
      </c>
      <c r="C65" s="6" t="s">
        <v>146</v>
      </c>
      <c r="D65" s="6">
        <v>2</v>
      </c>
      <c r="E65" s="6">
        <v>170000</v>
      </c>
      <c r="F65" s="6" t="b">
        <v>1</v>
      </c>
    </row>
    <row r="66" spans="2:6" x14ac:dyDescent="0.25">
      <c r="B66" s="6">
        <v>91482</v>
      </c>
      <c r="C66" s="6" t="s">
        <v>147</v>
      </c>
      <c r="D66" s="6">
        <v>4</v>
      </c>
      <c r="E66" s="6">
        <v>120000</v>
      </c>
      <c r="F66" s="6" t="b">
        <v>1</v>
      </c>
    </row>
    <row r="67" spans="2:6" x14ac:dyDescent="0.25">
      <c r="B67" s="6">
        <v>92165</v>
      </c>
      <c r="C67" s="6" t="s">
        <v>148</v>
      </c>
      <c r="D67" s="6">
        <v>0</v>
      </c>
      <c r="E67" s="6">
        <v>340000</v>
      </c>
      <c r="F67" s="6" t="b">
        <v>0</v>
      </c>
    </row>
    <row r="68" spans="2:6" x14ac:dyDescent="0.25">
      <c r="B68" s="6">
        <v>92903</v>
      </c>
      <c r="C68" s="6" t="s">
        <v>149</v>
      </c>
      <c r="D68" s="6">
        <v>2</v>
      </c>
      <c r="E68" s="6">
        <v>170000</v>
      </c>
      <c r="F68" s="6" t="b">
        <v>0</v>
      </c>
    </row>
    <row r="69" spans="2:6" x14ac:dyDescent="0.25">
      <c r="B69" s="6">
        <v>93560</v>
      </c>
      <c r="C69" s="6" t="s">
        <v>150</v>
      </c>
      <c r="D69" s="6">
        <v>4</v>
      </c>
      <c r="E69" s="6">
        <v>130000</v>
      </c>
      <c r="F69" s="6" t="b">
        <v>1</v>
      </c>
    </row>
    <row r="70" spans="2:6" x14ac:dyDescent="0.25">
      <c r="B70" s="6">
        <v>95853</v>
      </c>
      <c r="C70" s="6" t="s">
        <v>151</v>
      </c>
      <c r="D70" s="6">
        <v>4</v>
      </c>
      <c r="E70" s="6">
        <v>145200</v>
      </c>
      <c r="F70" s="6" t="b">
        <v>0</v>
      </c>
    </row>
    <row r="71" spans="2:6" x14ac:dyDescent="0.25">
      <c r="B71" s="6">
        <v>96088</v>
      </c>
      <c r="C71" s="6" t="s">
        <v>152</v>
      </c>
      <c r="D71" s="6">
        <v>5</v>
      </c>
      <c r="E71" s="6">
        <v>146000</v>
      </c>
      <c r="F71" s="6" t="b">
        <v>1</v>
      </c>
    </row>
    <row r="72" spans="2:6" x14ac:dyDescent="0.25">
      <c r="B72" s="6">
        <v>96802</v>
      </c>
      <c r="C72" s="6" t="s">
        <v>153</v>
      </c>
      <c r="D72" s="6">
        <v>4</v>
      </c>
      <c r="E72" s="6">
        <v>120000</v>
      </c>
      <c r="F72" s="6" t="b">
        <v>0</v>
      </c>
    </row>
  </sheetData>
  <conditionalFormatting sqref="L3 L5 L7 L9 L11 L13 L15 L17 L19 L21 L23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workbookViewId="0">
      <selection activeCell="R12" sqref="R12"/>
    </sheetView>
  </sheetViews>
  <sheetFormatPr defaultRowHeight="15" x14ac:dyDescent="0.25"/>
  <cols>
    <col min="1" max="1" width="4" style="1" customWidth="1"/>
    <col min="2" max="2" width="9.140625" style="1"/>
    <col min="3" max="3" width="10.140625" style="1" bestFit="1" customWidth="1"/>
    <col min="4" max="4" width="18.85546875" style="1" bestFit="1" customWidth="1"/>
    <col min="5" max="5" width="5.7109375" style="1" customWidth="1"/>
    <col min="6" max="9" width="9.140625" style="1"/>
    <col min="10" max="10" width="5.85546875" style="1" customWidth="1"/>
    <col min="11" max="11" width="10.42578125" style="1" customWidth="1"/>
    <col min="12" max="17" width="9.140625" style="1"/>
    <col min="18" max="18" width="5.28515625" style="1" customWidth="1"/>
    <col min="19" max="16384" width="9.140625" style="1"/>
  </cols>
  <sheetData>
    <row r="1" spans="1:18" x14ac:dyDescent="0.25">
      <c r="A1" s="5" t="s">
        <v>187</v>
      </c>
      <c r="F1" s="9" t="s">
        <v>77</v>
      </c>
      <c r="G1" s="9" t="s">
        <v>177</v>
      </c>
      <c r="H1" s="9" t="s">
        <v>182</v>
      </c>
      <c r="I1" s="9" t="s">
        <v>183</v>
      </c>
    </row>
    <row r="3" spans="1:18" x14ac:dyDescent="0.25">
      <c r="B3" s="6"/>
      <c r="C3" s="7" t="s">
        <v>168</v>
      </c>
      <c r="D3" s="7" t="s">
        <v>176</v>
      </c>
      <c r="F3" s="3">
        <f>Pontozás!N5</f>
        <v>0</v>
      </c>
      <c r="G3" s="3">
        <f>Pontozás!O5</f>
        <v>0</v>
      </c>
      <c r="H3" s="3">
        <f>Pontozás!P5</f>
        <v>0</v>
      </c>
      <c r="I3" s="3">
        <f>Pontozás!Q5</f>
        <v>0</v>
      </c>
    </row>
    <row r="4" spans="1:18" x14ac:dyDescent="0.25">
      <c r="B4" s="7" t="s">
        <v>48</v>
      </c>
      <c r="C4" s="10">
        <v>42370</v>
      </c>
      <c r="D4" s="6">
        <v>-365.45710000000003</v>
      </c>
      <c r="F4" s="11"/>
      <c r="G4" s="11"/>
      <c r="H4" s="11"/>
      <c r="I4" s="11"/>
      <c r="K4" s="1" t="s">
        <v>178</v>
      </c>
    </row>
    <row r="5" spans="1:18" x14ac:dyDescent="0.25">
      <c r="B5" s="7" t="s">
        <v>49</v>
      </c>
      <c r="C5" s="10">
        <v>42371</v>
      </c>
      <c r="D5" s="6">
        <v>325.77870000000001</v>
      </c>
      <c r="F5" s="4"/>
      <c r="G5" s="4"/>
      <c r="H5" s="4"/>
      <c r="I5" s="4"/>
    </row>
    <row r="6" spans="1:18" x14ac:dyDescent="0.25">
      <c r="B6" s="7" t="s">
        <v>50</v>
      </c>
      <c r="C6" s="10">
        <v>42372</v>
      </c>
      <c r="D6" s="6">
        <v>157.33150000000001</v>
      </c>
      <c r="F6" s="4"/>
      <c r="G6" s="4"/>
      <c r="H6" s="4"/>
      <c r="I6" s="4"/>
      <c r="K6" s="1" t="s">
        <v>179</v>
      </c>
    </row>
    <row r="7" spans="1:18" x14ac:dyDescent="0.25">
      <c r="B7" s="7" t="s">
        <v>51</v>
      </c>
      <c r="C7" s="10">
        <v>42373</v>
      </c>
      <c r="D7" s="6">
        <v>257.9873</v>
      </c>
      <c r="F7" s="4"/>
      <c r="G7" s="4"/>
      <c r="H7" s="4"/>
      <c r="I7" s="4"/>
    </row>
    <row r="8" spans="1:18" x14ac:dyDescent="0.25">
      <c r="B8" s="7" t="s">
        <v>52</v>
      </c>
      <c r="C8" s="10">
        <v>42374</v>
      </c>
      <c r="D8" s="6">
        <v>-113.40689999999999</v>
      </c>
      <c r="F8" s="4"/>
      <c r="G8" s="4"/>
      <c r="H8" s="4"/>
      <c r="I8" s="4"/>
      <c r="K8" s="1" t="s">
        <v>184</v>
      </c>
    </row>
    <row r="9" spans="1:18" x14ac:dyDescent="0.25">
      <c r="B9" s="7" t="s">
        <v>53</v>
      </c>
      <c r="C9" s="10">
        <v>42375</v>
      </c>
      <c r="D9" s="6">
        <v>453.25760000000002</v>
      </c>
      <c r="F9" s="4"/>
      <c r="G9" s="4"/>
      <c r="H9" s="4"/>
      <c r="I9" s="4"/>
    </row>
    <row r="10" spans="1:18" x14ac:dyDescent="0.25">
      <c r="B10" s="7" t="s">
        <v>54</v>
      </c>
      <c r="C10" s="10">
        <v>42376</v>
      </c>
      <c r="D10" s="6">
        <v>147.36519999999999</v>
      </c>
      <c r="F10" s="4"/>
      <c r="G10" s="4"/>
      <c r="H10" s="4"/>
      <c r="I10" s="4"/>
      <c r="K10" s="1" t="s">
        <v>185</v>
      </c>
    </row>
    <row r="11" spans="1:18" x14ac:dyDescent="0.25">
      <c r="B11" s="7" t="s">
        <v>55</v>
      </c>
      <c r="C11" s="10">
        <v>42377</v>
      </c>
      <c r="D11" s="6">
        <v>315.45710000000003</v>
      </c>
      <c r="F11" s="4"/>
      <c r="G11" s="4"/>
      <c r="H11" s="4"/>
      <c r="I11" s="4"/>
    </row>
    <row r="12" spans="1:18" x14ac:dyDescent="0.25">
      <c r="B12" s="7" t="s">
        <v>56</v>
      </c>
      <c r="C12" s="10">
        <v>42378</v>
      </c>
      <c r="D12" s="6">
        <v>-375.77870000000001</v>
      </c>
      <c r="F12" s="4"/>
      <c r="G12" s="4"/>
      <c r="H12" s="4"/>
      <c r="I12" s="4"/>
      <c r="K12" s="1" t="s">
        <v>180</v>
      </c>
      <c r="P12" s="4"/>
      <c r="R12" s="3">
        <f>Pontozás!R5</f>
        <v>0</v>
      </c>
    </row>
    <row r="13" spans="1:18" x14ac:dyDescent="0.25">
      <c r="B13" s="7" t="s">
        <v>57</v>
      </c>
      <c r="C13" s="10">
        <v>42379</v>
      </c>
      <c r="D13" s="6">
        <v>-207.33150000000001</v>
      </c>
      <c r="F13" s="4"/>
      <c r="G13" s="4"/>
      <c r="H13" s="4"/>
      <c r="I13" s="4"/>
    </row>
    <row r="14" spans="1:18" x14ac:dyDescent="0.25">
      <c r="B14" s="7" t="s">
        <v>58</v>
      </c>
      <c r="C14" s="10">
        <v>42380</v>
      </c>
      <c r="D14" s="6">
        <v>207.9873</v>
      </c>
      <c r="F14" s="4"/>
      <c r="G14" s="4"/>
      <c r="H14" s="4"/>
      <c r="I14" s="4"/>
      <c r="K14" s="1" t="s">
        <v>181</v>
      </c>
      <c r="P14" s="4"/>
      <c r="R14" s="3">
        <f>Pontozás!S5</f>
        <v>0</v>
      </c>
    </row>
    <row r="15" spans="1:18" x14ac:dyDescent="0.25">
      <c r="B15" s="7" t="s">
        <v>59</v>
      </c>
      <c r="C15" s="10">
        <v>42381</v>
      </c>
      <c r="D15" s="6">
        <v>-163.40690000000001</v>
      </c>
      <c r="F15" s="4"/>
      <c r="G15" s="4"/>
      <c r="H15" s="4"/>
      <c r="I15" s="4"/>
    </row>
    <row r="16" spans="1:18" x14ac:dyDescent="0.25">
      <c r="B16" s="7" t="s">
        <v>60</v>
      </c>
      <c r="C16" s="10">
        <v>42382</v>
      </c>
      <c r="D16" s="6">
        <v>403.25760000000002</v>
      </c>
      <c r="F16" s="4"/>
      <c r="G16" s="4"/>
      <c r="H16" s="4"/>
      <c r="I16" s="4"/>
    </row>
    <row r="17" spans="2:9" x14ac:dyDescent="0.25">
      <c r="B17" s="7" t="s">
        <v>61</v>
      </c>
      <c r="C17" s="10">
        <v>42383</v>
      </c>
      <c r="D17" s="6">
        <v>97.365199999999987</v>
      </c>
      <c r="F17" s="4"/>
      <c r="G17" s="4"/>
      <c r="H17" s="4"/>
      <c r="I17" s="4"/>
    </row>
    <row r="18" spans="2:9" x14ac:dyDescent="0.25">
      <c r="B18" s="7" t="s">
        <v>62</v>
      </c>
      <c r="C18" s="10">
        <v>42384</v>
      </c>
      <c r="D18" s="6">
        <v>191.45710000000003</v>
      </c>
      <c r="F18" s="4"/>
      <c r="G18" s="4"/>
      <c r="H18" s="4"/>
      <c r="I18" s="4"/>
    </row>
    <row r="19" spans="2:9" x14ac:dyDescent="0.25">
      <c r="B19" s="7" t="s">
        <v>63</v>
      </c>
      <c r="C19" s="10">
        <v>42385</v>
      </c>
      <c r="D19" s="6">
        <v>-499.77870000000001</v>
      </c>
      <c r="F19" s="4"/>
      <c r="G19" s="4"/>
      <c r="H19" s="4"/>
      <c r="I19" s="4"/>
    </row>
    <row r="20" spans="2:9" x14ac:dyDescent="0.25">
      <c r="B20" s="7" t="s">
        <v>64</v>
      </c>
      <c r="C20" s="10">
        <v>42386</v>
      </c>
      <c r="D20" s="6">
        <v>-331.33150000000001</v>
      </c>
      <c r="F20" s="4"/>
      <c r="G20" s="4"/>
      <c r="H20" s="4"/>
      <c r="I20" s="4"/>
    </row>
    <row r="21" spans="2:9" x14ac:dyDescent="0.25">
      <c r="B21" s="7" t="s">
        <v>65</v>
      </c>
      <c r="C21" s="10">
        <v>42387</v>
      </c>
      <c r="D21" s="6">
        <v>83.987300000000005</v>
      </c>
      <c r="F21" s="4"/>
      <c r="G21" s="4"/>
      <c r="H21" s="4"/>
      <c r="I21" s="4"/>
    </row>
    <row r="22" spans="2:9" x14ac:dyDescent="0.25">
      <c r="B22" s="7" t="s">
        <v>66</v>
      </c>
      <c r="C22" s="10">
        <v>42388</v>
      </c>
      <c r="D22" s="6">
        <v>-287.40690000000001</v>
      </c>
      <c r="F22" s="4"/>
      <c r="G22" s="4"/>
      <c r="H22" s="4"/>
      <c r="I22" s="4"/>
    </row>
    <row r="23" spans="2:9" x14ac:dyDescent="0.25">
      <c r="B23" s="7" t="s">
        <v>67</v>
      </c>
      <c r="C23" s="10">
        <v>42389</v>
      </c>
      <c r="D23" s="6">
        <v>279.25760000000002</v>
      </c>
      <c r="F23" s="4"/>
      <c r="G23" s="4"/>
      <c r="H23" s="4"/>
      <c r="I23" s="4"/>
    </row>
    <row r="24" spans="2:9" x14ac:dyDescent="0.25">
      <c r="B24" s="7" t="s">
        <v>68</v>
      </c>
      <c r="C24" s="10">
        <v>42390</v>
      </c>
      <c r="D24" s="6">
        <v>-26.634800000000013</v>
      </c>
      <c r="F24" s="4"/>
      <c r="G24" s="4"/>
      <c r="H24" s="4"/>
      <c r="I24" s="4"/>
    </row>
    <row r="25" spans="2:9" x14ac:dyDescent="0.25">
      <c r="B25" s="7" t="s">
        <v>69</v>
      </c>
      <c r="C25" s="10">
        <v>42391</v>
      </c>
      <c r="D25" s="6">
        <v>-157.33150000000001</v>
      </c>
      <c r="F25" s="4"/>
      <c r="G25" s="4"/>
      <c r="H25" s="4"/>
      <c r="I25" s="4"/>
    </row>
    <row r="26" spans="2:9" x14ac:dyDescent="0.25">
      <c r="B26" s="7" t="s">
        <v>70</v>
      </c>
      <c r="C26" s="10">
        <v>42392</v>
      </c>
      <c r="D26" s="6">
        <v>257.9873</v>
      </c>
      <c r="F26" s="4"/>
      <c r="G26" s="4"/>
      <c r="H26" s="4"/>
      <c r="I26" s="4"/>
    </row>
    <row r="27" spans="2:9" x14ac:dyDescent="0.25">
      <c r="B27" s="7" t="s">
        <v>71</v>
      </c>
      <c r="C27" s="10">
        <v>42393</v>
      </c>
      <c r="D27" s="6">
        <v>-113.40689999999999</v>
      </c>
      <c r="F27" s="4"/>
      <c r="G27" s="4"/>
      <c r="H27" s="4"/>
      <c r="I27" s="4"/>
    </row>
    <row r="28" spans="2:9" x14ac:dyDescent="0.25">
      <c r="B28" s="7" t="s">
        <v>169</v>
      </c>
      <c r="C28" s="10">
        <v>42394</v>
      </c>
      <c r="D28" s="6">
        <v>453.25760000000002</v>
      </c>
      <c r="F28" s="4"/>
      <c r="G28" s="4"/>
      <c r="H28" s="4"/>
      <c r="I28" s="4"/>
    </row>
    <row r="29" spans="2:9" x14ac:dyDescent="0.25">
      <c r="B29" s="7" t="s">
        <v>170</v>
      </c>
      <c r="C29" s="10">
        <v>42395</v>
      </c>
      <c r="D29" s="6">
        <v>147.36519999999999</v>
      </c>
      <c r="F29" s="4"/>
      <c r="G29" s="4"/>
      <c r="H29" s="4"/>
      <c r="I29" s="4"/>
    </row>
    <row r="30" spans="2:9" x14ac:dyDescent="0.25">
      <c r="B30" s="7" t="s">
        <v>171</v>
      </c>
      <c r="C30" s="10">
        <v>42396</v>
      </c>
      <c r="D30" s="6">
        <v>315.45710000000003</v>
      </c>
      <c r="F30" s="4"/>
      <c r="G30" s="4"/>
      <c r="H30" s="4"/>
      <c r="I30" s="4"/>
    </row>
    <row r="31" spans="2:9" x14ac:dyDescent="0.25">
      <c r="B31" s="7" t="s">
        <v>172</v>
      </c>
      <c r="C31" s="10">
        <v>42397</v>
      </c>
      <c r="D31" s="6">
        <v>-375.77870000000001</v>
      </c>
      <c r="F31" s="4"/>
      <c r="G31" s="4"/>
      <c r="H31" s="4"/>
      <c r="I31" s="4"/>
    </row>
    <row r="32" spans="2:9" x14ac:dyDescent="0.25">
      <c r="B32" s="7" t="s">
        <v>173</v>
      </c>
      <c r="C32" s="10">
        <v>42398</v>
      </c>
      <c r="D32" s="6">
        <v>-207.33150000000001</v>
      </c>
      <c r="F32" s="4"/>
      <c r="G32" s="4"/>
      <c r="H32" s="4"/>
      <c r="I32" s="4"/>
    </row>
    <row r="33" spans="2:9" x14ac:dyDescent="0.25">
      <c r="B33" s="7" t="s">
        <v>174</v>
      </c>
      <c r="C33" s="10">
        <v>42399</v>
      </c>
      <c r="D33" s="6">
        <v>369.14780000000002</v>
      </c>
      <c r="F33" s="4"/>
      <c r="G33" s="4"/>
      <c r="H33" s="4"/>
      <c r="I33" s="4"/>
    </row>
    <row r="34" spans="2:9" x14ac:dyDescent="0.25">
      <c r="B34" s="7" t="s">
        <v>175</v>
      </c>
      <c r="C34" s="10">
        <v>42400</v>
      </c>
      <c r="D34" s="6">
        <v>143.2654</v>
      </c>
      <c r="F34" s="4"/>
      <c r="G34" s="4"/>
      <c r="H34" s="4"/>
      <c r="I34" s="4"/>
    </row>
  </sheetData>
  <conditionalFormatting sqref="F3:I3 R12 R14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6"/>
  <sheetViews>
    <sheetView workbookViewId="0">
      <selection activeCell="I17" sqref="I17"/>
    </sheetView>
  </sheetViews>
  <sheetFormatPr defaultRowHeight="15" x14ac:dyDescent="0.25"/>
  <cols>
    <col min="2" max="2" width="106.42578125" bestFit="1" customWidth="1"/>
  </cols>
  <sheetData>
    <row r="3" spans="2:2" x14ac:dyDescent="0.25">
      <c r="B3" t="s">
        <v>47</v>
      </c>
    </row>
    <row r="4" spans="2:2" x14ac:dyDescent="0.25">
      <c r="B4" t="s">
        <v>46</v>
      </c>
    </row>
    <row r="5" spans="2:2" x14ac:dyDescent="0.25">
      <c r="B5" t="s">
        <v>26</v>
      </c>
    </row>
    <row r="6" spans="2:2" x14ac:dyDescent="0.25">
      <c r="B6" t="s">
        <v>41</v>
      </c>
    </row>
    <row r="7" spans="2:2" x14ac:dyDescent="0.25">
      <c r="B7" t="s">
        <v>32</v>
      </c>
    </row>
    <row r="8" spans="2:2" x14ac:dyDescent="0.25">
      <c r="B8" t="s">
        <v>35</v>
      </c>
    </row>
    <row r="9" spans="2:2" x14ac:dyDescent="0.25">
      <c r="B9" t="s">
        <v>36</v>
      </c>
    </row>
    <row r="10" spans="2:2" x14ac:dyDescent="0.25">
      <c r="B10" t="s">
        <v>27</v>
      </c>
    </row>
    <row r="11" spans="2:2" x14ac:dyDescent="0.25">
      <c r="B11" t="s">
        <v>45</v>
      </c>
    </row>
    <row r="12" spans="2:2" x14ac:dyDescent="0.25">
      <c r="B12" t="s">
        <v>29</v>
      </c>
    </row>
    <row r="13" spans="2:2" x14ac:dyDescent="0.25">
      <c r="B13" t="s">
        <v>33</v>
      </c>
    </row>
    <row r="14" spans="2:2" x14ac:dyDescent="0.25">
      <c r="B14" t="s">
        <v>40</v>
      </c>
    </row>
    <row r="15" spans="2:2" x14ac:dyDescent="0.25">
      <c r="B15" t="s">
        <v>44</v>
      </c>
    </row>
    <row r="16" spans="2:2" x14ac:dyDescent="0.25">
      <c r="B16" t="s">
        <v>34</v>
      </c>
    </row>
    <row r="17" spans="2:2" x14ac:dyDescent="0.25">
      <c r="B17" t="s">
        <v>30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37</v>
      </c>
    </row>
    <row r="21" spans="2:2" x14ac:dyDescent="0.25">
      <c r="B21" t="s">
        <v>39</v>
      </c>
    </row>
    <row r="22" spans="2:2" x14ac:dyDescent="0.25">
      <c r="B22" t="s">
        <v>24</v>
      </c>
    </row>
    <row r="23" spans="2:2" x14ac:dyDescent="0.25">
      <c r="B23" t="s">
        <v>25</v>
      </c>
    </row>
    <row r="24" spans="2:2" x14ac:dyDescent="0.25">
      <c r="B24" t="s">
        <v>31</v>
      </c>
    </row>
    <row r="25" spans="2:2" x14ac:dyDescent="0.25">
      <c r="B25" t="s">
        <v>28</v>
      </c>
    </row>
    <row r="26" spans="2:2" x14ac:dyDescent="0.25">
      <c r="B26" t="s">
        <v>38</v>
      </c>
    </row>
  </sheetData>
  <sortState ref="B3:B26">
    <sortCondition ref="B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showRowColHeaders="0" workbookViewId="0">
      <selection activeCell="A2" sqref="A2"/>
    </sheetView>
  </sheetViews>
  <sheetFormatPr defaultRowHeight="15" x14ac:dyDescent="0.25"/>
  <cols>
    <col min="1" max="1" width="9.140625" style="12"/>
    <col min="2" max="2" width="24.42578125" style="12" bestFit="1" customWidth="1"/>
    <col min="3" max="3" width="9.7109375" style="12" customWidth="1"/>
    <col min="4" max="16384" width="9.140625" style="12"/>
  </cols>
  <sheetData>
    <row r="2" spans="2:3" x14ac:dyDescent="0.25">
      <c r="B2" s="16" t="s">
        <v>188</v>
      </c>
      <c r="C2" s="17">
        <f>Pontozás!H17</f>
        <v>0</v>
      </c>
    </row>
    <row r="4" spans="2:3" ht="18.75" x14ac:dyDescent="0.3">
      <c r="B4" s="13" t="s">
        <v>186</v>
      </c>
      <c r="C4" s="15">
        <f>Pontozás!I17</f>
        <v>1</v>
      </c>
    </row>
  </sheetData>
  <sheetProtection algorithmName="SHA-512" hashValue="oJuTysxV9M+eJ05iRNwyJX5KERtRPya6h0EiIe9aeT1GFLDItFFQ2fFDpVbNbh1gcUn9j1ECOdF7o0mUCK+Hhg==" saltValue="N0mShtHiHIvzvoPbcdBEW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8"/>
  <sheetViews>
    <sheetView workbookViewId="0">
      <selection activeCell="H25" sqref="H25"/>
    </sheetView>
  </sheetViews>
  <sheetFormatPr defaultRowHeight="15" x14ac:dyDescent="0.25"/>
  <sheetData>
    <row r="3" spans="2:19" x14ac:dyDescent="0.25">
      <c r="B3" t="s">
        <v>41</v>
      </c>
      <c r="C3">
        <f>'A1'!D3</f>
        <v>0</v>
      </c>
      <c r="D3">
        <f>IF(B3=C3,1,0)</f>
        <v>0</v>
      </c>
      <c r="F3">
        <v>21</v>
      </c>
      <c r="G3">
        <f>'A2'!H4</f>
        <v>0</v>
      </c>
      <c r="H3">
        <f>IF(F3=G3,1,0)</f>
        <v>0</v>
      </c>
      <c r="J3">
        <v>181533.33333333334</v>
      </c>
      <c r="K3">
        <f>'A3'!J3</f>
        <v>0</v>
      </c>
      <c r="L3">
        <f>IF(J3=K3,1,0)</f>
        <v>0</v>
      </c>
      <c r="N3">
        <v>365.45710000000003</v>
      </c>
      <c r="O3">
        <v>-365.5</v>
      </c>
      <c r="P3">
        <v>-366</v>
      </c>
      <c r="Q3">
        <v>-370</v>
      </c>
      <c r="R3">
        <v>13</v>
      </c>
      <c r="S3">
        <v>1382.5883000000001</v>
      </c>
    </row>
    <row r="4" spans="2:19" x14ac:dyDescent="0.25">
      <c r="B4" t="s">
        <v>34</v>
      </c>
      <c r="C4">
        <f>'A1'!D4</f>
        <v>0</v>
      </c>
      <c r="D4">
        <f t="shared" ref="D4:D26" si="0">IF(B4=C4,1,0)</f>
        <v>0</v>
      </c>
      <c r="F4">
        <v>11</v>
      </c>
      <c r="G4">
        <f>'A2'!H6</f>
        <v>0</v>
      </c>
      <c r="H4">
        <f t="shared" ref="H4:H5" si="1">IF(F4=G4,1,0)</f>
        <v>0</v>
      </c>
      <c r="J4">
        <v>520000</v>
      </c>
      <c r="K4">
        <f>'A3'!J5</f>
        <v>0</v>
      </c>
      <c r="L4">
        <f t="shared" ref="L4:L13" si="2">IF(J4=K4,1,0)</f>
        <v>0</v>
      </c>
      <c r="N4">
        <f>'A4'!F4</f>
        <v>0</v>
      </c>
      <c r="O4">
        <f>'A4'!G4</f>
        <v>0</v>
      </c>
      <c r="P4">
        <f>'A4'!H4</f>
        <v>0</v>
      </c>
      <c r="Q4">
        <f>'A4'!I4</f>
        <v>0</v>
      </c>
      <c r="R4">
        <f>'A4'!P12</f>
        <v>0</v>
      </c>
      <c r="S4">
        <f>'A4'!P14</f>
        <v>0</v>
      </c>
    </row>
    <row r="5" spans="2:19" x14ac:dyDescent="0.25">
      <c r="B5" t="s">
        <v>28</v>
      </c>
      <c r="C5">
        <f>'A1'!D5</f>
        <v>0</v>
      </c>
      <c r="D5">
        <f t="shared" si="0"/>
        <v>0</v>
      </c>
      <c r="F5">
        <v>26</v>
      </c>
      <c r="G5">
        <f>'A2'!H8</f>
        <v>0</v>
      </c>
      <c r="H5">
        <f t="shared" si="1"/>
        <v>0</v>
      </c>
      <c r="J5">
        <v>105600</v>
      </c>
      <c r="K5">
        <f>'A3'!J7</f>
        <v>0</v>
      </c>
      <c r="L5">
        <f t="shared" si="2"/>
        <v>0</v>
      </c>
      <c r="N5">
        <f>IF(N3=N4,1,)</f>
        <v>0</v>
      </c>
      <c r="O5">
        <f t="shared" ref="O5:S5" si="3">IF(O3=O4,1,)</f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</row>
    <row r="6" spans="2:19" x14ac:dyDescent="0.25">
      <c r="B6" t="s">
        <v>25</v>
      </c>
      <c r="C6">
        <f>'A1'!D6</f>
        <v>0</v>
      </c>
      <c r="D6">
        <f t="shared" si="0"/>
        <v>0</v>
      </c>
      <c r="H6" s="14">
        <f>SUM(H3:H5)</f>
        <v>0</v>
      </c>
      <c r="J6">
        <v>170000</v>
      </c>
      <c r="K6">
        <f>'A3'!J9</f>
        <v>0</v>
      </c>
      <c r="L6">
        <f t="shared" si="2"/>
        <v>0</v>
      </c>
    </row>
    <row r="7" spans="2:19" x14ac:dyDescent="0.25">
      <c r="B7" t="s">
        <v>43</v>
      </c>
      <c r="C7">
        <f>'A1'!D7</f>
        <v>0</v>
      </c>
      <c r="D7">
        <f t="shared" si="0"/>
        <v>0</v>
      </c>
      <c r="H7">
        <f>PRODUCT(H6,2)</f>
        <v>0</v>
      </c>
      <c r="J7">
        <v>53</v>
      </c>
      <c r="K7">
        <f>'A3'!J11</f>
        <v>0</v>
      </c>
      <c r="L7">
        <f t="shared" si="2"/>
        <v>0</v>
      </c>
      <c r="S7" s="14">
        <f>SUM(N5:S5)</f>
        <v>0</v>
      </c>
    </row>
    <row r="8" spans="2:19" x14ac:dyDescent="0.25">
      <c r="B8" t="s">
        <v>37</v>
      </c>
      <c r="C8">
        <f>'A1'!D8</f>
        <v>0</v>
      </c>
      <c r="D8">
        <f t="shared" si="0"/>
        <v>0</v>
      </c>
      <c r="H8">
        <v>6</v>
      </c>
      <c r="J8">
        <v>19</v>
      </c>
      <c r="K8">
        <f>'A3'!J13</f>
        <v>0</v>
      </c>
      <c r="L8">
        <f t="shared" si="2"/>
        <v>0</v>
      </c>
      <c r="S8">
        <f>PRODUCT(S7,2)</f>
        <v>0</v>
      </c>
    </row>
    <row r="9" spans="2:19" x14ac:dyDescent="0.25">
      <c r="B9" t="s">
        <v>31</v>
      </c>
      <c r="C9">
        <f>'A1'!D9</f>
        <v>0</v>
      </c>
      <c r="D9">
        <f t="shared" si="0"/>
        <v>0</v>
      </c>
      <c r="J9">
        <v>160000</v>
      </c>
      <c r="K9">
        <f>'A3'!J15</f>
        <v>0</v>
      </c>
      <c r="L9">
        <f t="shared" si="2"/>
        <v>0</v>
      </c>
      <c r="S9">
        <v>12</v>
      </c>
    </row>
    <row r="10" spans="2:19" x14ac:dyDescent="0.25">
      <c r="B10" t="s">
        <v>29</v>
      </c>
      <c r="C10">
        <f>'A1'!D10</f>
        <v>0</v>
      </c>
      <c r="D10">
        <f t="shared" si="0"/>
        <v>0</v>
      </c>
      <c r="J10">
        <v>69</v>
      </c>
      <c r="K10">
        <f>'A3'!J17</f>
        <v>0</v>
      </c>
      <c r="L10">
        <f t="shared" si="2"/>
        <v>0</v>
      </c>
    </row>
    <row r="11" spans="2:19" x14ac:dyDescent="0.25">
      <c r="B11" t="s">
        <v>32</v>
      </c>
      <c r="C11">
        <f>'A1'!D11</f>
        <v>0</v>
      </c>
      <c r="D11">
        <f t="shared" si="0"/>
        <v>0</v>
      </c>
      <c r="J11">
        <v>12525800</v>
      </c>
      <c r="K11">
        <f>'A3'!J19</f>
        <v>0</v>
      </c>
      <c r="L11">
        <f t="shared" si="2"/>
        <v>0</v>
      </c>
    </row>
    <row r="12" spans="2:19" x14ac:dyDescent="0.25">
      <c r="B12" t="s">
        <v>35</v>
      </c>
      <c r="C12">
        <f>'A1'!D12</f>
        <v>0</v>
      </c>
      <c r="D12">
        <f t="shared" si="0"/>
        <v>0</v>
      </c>
      <c r="J12">
        <v>2990000</v>
      </c>
      <c r="K12">
        <f>'A3'!J21</f>
        <v>0</v>
      </c>
      <c r="L12">
        <f t="shared" si="2"/>
        <v>0</v>
      </c>
    </row>
    <row r="13" spans="2:19" x14ac:dyDescent="0.25">
      <c r="B13" t="s">
        <v>36</v>
      </c>
      <c r="C13">
        <f>'A1'!D13</f>
        <v>0</v>
      </c>
      <c r="D13">
        <f t="shared" si="0"/>
        <v>0</v>
      </c>
      <c r="J13">
        <v>340000</v>
      </c>
      <c r="K13">
        <f>'A3'!J23</f>
        <v>0</v>
      </c>
      <c r="L13">
        <f t="shared" si="2"/>
        <v>0</v>
      </c>
    </row>
    <row r="14" spans="2:19" x14ac:dyDescent="0.25">
      <c r="B14" t="s">
        <v>45</v>
      </c>
      <c r="C14">
        <f>'A1'!D14</f>
        <v>0</v>
      </c>
      <c r="D14">
        <f t="shared" si="0"/>
        <v>0</v>
      </c>
      <c r="L14" s="14">
        <f>SUM(L3:L13)</f>
        <v>0</v>
      </c>
    </row>
    <row r="15" spans="2:19" x14ac:dyDescent="0.25">
      <c r="B15" t="s">
        <v>27</v>
      </c>
      <c r="C15">
        <f>'A1'!D15</f>
        <v>0</v>
      </c>
      <c r="D15">
        <f t="shared" si="0"/>
        <v>0</v>
      </c>
      <c r="L15">
        <f>PRODUCT(L14,2)</f>
        <v>0</v>
      </c>
    </row>
    <row r="16" spans="2:19" x14ac:dyDescent="0.25">
      <c r="B16" t="s">
        <v>30</v>
      </c>
      <c r="C16">
        <f>'A1'!D16</f>
        <v>0</v>
      </c>
      <c r="D16">
        <f t="shared" si="0"/>
        <v>0</v>
      </c>
      <c r="L16">
        <v>22</v>
      </c>
    </row>
    <row r="17" spans="2:9" x14ac:dyDescent="0.25">
      <c r="B17" t="s">
        <v>24</v>
      </c>
      <c r="C17">
        <f>'A1'!D17</f>
        <v>0</v>
      </c>
      <c r="D17">
        <f t="shared" si="0"/>
        <v>0</v>
      </c>
      <c r="G17">
        <f>SUM(D28,H8,L16,S9)</f>
        <v>64</v>
      </c>
      <c r="H17">
        <f>SUM(D27,H7,L15,S8)</f>
        <v>0</v>
      </c>
      <c r="I17">
        <f>IF(H17&lt;64*0.4,1,IF(H17&lt;64*0.55,2,IF(H17&lt;64*0.7,3,IF(H17&lt;64*0.85,4,5))))</f>
        <v>1</v>
      </c>
    </row>
    <row r="18" spans="2:9" x14ac:dyDescent="0.25">
      <c r="B18" t="s">
        <v>38</v>
      </c>
      <c r="C18">
        <f>'A1'!D18</f>
        <v>0</v>
      </c>
      <c r="D18">
        <f t="shared" si="0"/>
        <v>0</v>
      </c>
    </row>
    <row r="19" spans="2:9" x14ac:dyDescent="0.25">
      <c r="B19" t="s">
        <v>39</v>
      </c>
      <c r="C19">
        <f>'A1'!D19</f>
        <v>0</v>
      </c>
      <c r="D19">
        <f t="shared" si="0"/>
        <v>0</v>
      </c>
    </row>
    <row r="20" spans="2:9" x14ac:dyDescent="0.25">
      <c r="B20" t="s">
        <v>26</v>
      </c>
      <c r="C20">
        <f>'A1'!D20</f>
        <v>0</v>
      </c>
      <c r="D20">
        <f t="shared" si="0"/>
        <v>0</v>
      </c>
    </row>
    <row r="21" spans="2:9" x14ac:dyDescent="0.25">
      <c r="B21" t="s">
        <v>42</v>
      </c>
      <c r="C21">
        <f>'A1'!D21</f>
        <v>0</v>
      </c>
      <c r="D21">
        <f t="shared" si="0"/>
        <v>0</v>
      </c>
    </row>
    <row r="22" spans="2:9" x14ac:dyDescent="0.25">
      <c r="B22" t="s">
        <v>47</v>
      </c>
      <c r="C22">
        <f>'A1'!D22</f>
        <v>0</v>
      </c>
      <c r="D22">
        <f t="shared" si="0"/>
        <v>0</v>
      </c>
    </row>
    <row r="23" spans="2:9" x14ac:dyDescent="0.25">
      <c r="B23" t="s">
        <v>46</v>
      </c>
      <c r="C23">
        <f>'A1'!D23</f>
        <v>0</v>
      </c>
      <c r="D23">
        <f t="shared" si="0"/>
        <v>0</v>
      </c>
    </row>
    <row r="24" spans="2:9" x14ac:dyDescent="0.25">
      <c r="B24" t="s">
        <v>44</v>
      </c>
      <c r="C24">
        <f>'A1'!D24</f>
        <v>0</v>
      </c>
      <c r="D24">
        <f t="shared" si="0"/>
        <v>0</v>
      </c>
    </row>
    <row r="25" spans="2:9" x14ac:dyDescent="0.25">
      <c r="B25" t="s">
        <v>40</v>
      </c>
      <c r="C25">
        <f>'A1'!D25</f>
        <v>0</v>
      </c>
      <c r="D25">
        <f t="shared" si="0"/>
        <v>0</v>
      </c>
    </row>
    <row r="26" spans="2:9" x14ac:dyDescent="0.25">
      <c r="B26" t="s">
        <v>33</v>
      </c>
      <c r="C26">
        <f>'A1'!D26</f>
        <v>0</v>
      </c>
      <c r="D26">
        <f t="shared" si="0"/>
        <v>0</v>
      </c>
    </row>
    <row r="27" spans="2:9" x14ac:dyDescent="0.25">
      <c r="D27" s="14">
        <f>SUM(D3:D26)</f>
        <v>0</v>
      </c>
    </row>
    <row r="28" spans="2:9" x14ac:dyDescent="0.25">
      <c r="D2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A1</vt:lpstr>
      <vt:lpstr>A2</vt:lpstr>
      <vt:lpstr>A3</vt:lpstr>
      <vt:lpstr>A4</vt:lpstr>
      <vt:lpstr>leírás</vt:lpstr>
      <vt:lpstr>Érdemjegy</vt:lpstr>
      <vt:lpstr>Pontozás</vt:lpstr>
      <vt:lpstr>leiras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2016-02-12T07:58:54Z</dcterms:modified>
</cp:coreProperties>
</file>