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lmélet" sheetId="1" r:id="rId1"/>
    <sheet name="1. Feladat" sheetId="2" r:id="rId2"/>
    <sheet name="2. Feladat" sheetId="3" r:id="rId3"/>
    <sheet name="3. Feladat" sheetId="4" r:id="rId4"/>
    <sheet name="4. Feladat" sheetId="5" r:id="rId5"/>
    <sheet name="Eredmény" sheetId="6" r:id="rId6"/>
    <sheet name="Számolás" sheetId="7" state="hidden" r:id="rId7"/>
  </sheets>
  <definedNames>
    <definedName name="elmélet">Számolás!$C$4:$C$15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6" l="1"/>
  <c r="V19" i="7"/>
  <c r="V22" i="7" s="1"/>
  <c r="T3" i="4" s="1"/>
  <c r="W19" i="7"/>
  <c r="W22" i="7" s="1"/>
  <c r="T4" i="4" s="1"/>
  <c r="X19" i="7"/>
  <c r="X22" i="7" s="1"/>
  <c r="T5" i="4" s="1"/>
  <c r="U19" i="7"/>
  <c r="U22" i="7" s="1"/>
  <c r="T2" i="4" s="1"/>
  <c r="V18" i="7"/>
  <c r="V21" i="7" s="1"/>
  <c r="S3" i="4" s="1"/>
  <c r="W18" i="7"/>
  <c r="W21" i="7" s="1"/>
  <c r="S4" i="4" s="1"/>
  <c r="X18" i="7"/>
  <c r="X21" i="7" s="1"/>
  <c r="S5" i="4" s="1"/>
  <c r="U18" i="7"/>
  <c r="U21" i="7" s="1"/>
  <c r="S2" i="4" l="1"/>
  <c r="W24" i="7"/>
  <c r="E8" i="6" s="1"/>
  <c r="N17" i="7"/>
  <c r="Q17" i="7" s="1"/>
  <c r="O25" i="5" s="1"/>
  <c r="N18" i="7"/>
  <c r="Q18" i="7" s="1"/>
  <c r="O26" i="5" s="1"/>
  <c r="N19" i="7"/>
  <c r="Q19" i="7" s="1"/>
  <c r="O27" i="5" s="1"/>
  <c r="N20" i="7"/>
  <c r="Q20" i="7" s="1"/>
  <c r="O28" i="5" s="1"/>
  <c r="N21" i="7"/>
  <c r="Q21" i="7" s="1"/>
  <c r="O29" i="5" s="1"/>
  <c r="N22" i="7"/>
  <c r="Q22" i="7" s="1"/>
  <c r="O30" i="5" s="1"/>
  <c r="N16" i="7"/>
  <c r="Q16" i="7" s="1"/>
  <c r="O24" i="5" s="1"/>
  <c r="N15" i="7"/>
  <c r="Q15" i="7" s="1"/>
  <c r="P23" i="5" s="1"/>
  <c r="M15" i="7"/>
  <c r="P15" i="7" s="1"/>
  <c r="O23" i="5" l="1"/>
  <c r="R15" i="7"/>
  <c r="Q24" i="7" s="1"/>
  <c r="E9" i="6" s="1"/>
  <c r="N7" i="7"/>
  <c r="N10" i="7" s="1"/>
  <c r="I6" i="3" s="1"/>
  <c r="L8" i="7"/>
  <c r="L11" i="7" s="1"/>
  <c r="G7" i="3" s="1"/>
  <c r="P8" i="7"/>
  <c r="P11" i="7" s="1"/>
  <c r="K7" i="3" s="1"/>
  <c r="R10" i="7"/>
  <c r="B28" i="3" s="1"/>
  <c r="S7" i="7"/>
  <c r="S10" i="7" s="1"/>
  <c r="C28" i="3" s="1"/>
  <c r="R7" i="7"/>
  <c r="M8" i="7"/>
  <c r="M11" i="7" s="1"/>
  <c r="H7" i="3" s="1"/>
  <c r="N8" i="7"/>
  <c r="N11" i="7" s="1"/>
  <c r="I7" i="3" s="1"/>
  <c r="O8" i="7"/>
  <c r="O11" i="7" s="1"/>
  <c r="J7" i="3" s="1"/>
  <c r="K8" i="7"/>
  <c r="K11" i="7" s="1"/>
  <c r="F7" i="3" s="1"/>
  <c r="L7" i="7"/>
  <c r="L10" i="7" s="1"/>
  <c r="G6" i="3" s="1"/>
  <c r="M7" i="7"/>
  <c r="M10" i="7" s="1"/>
  <c r="H6" i="3" s="1"/>
  <c r="O7" i="7"/>
  <c r="O10" i="7" s="1"/>
  <c r="J6" i="3" s="1"/>
  <c r="P7" i="7"/>
  <c r="P10" i="7" s="1"/>
  <c r="K6" i="3" s="1"/>
  <c r="K7" i="7"/>
  <c r="K10" i="7" s="1"/>
  <c r="F6" i="3" l="1"/>
  <c r="S13" i="7"/>
  <c r="E7" i="6" s="1"/>
  <c r="H5" i="7"/>
  <c r="I5" i="7" s="1"/>
  <c r="M10" i="2" s="1"/>
  <c r="H6" i="7"/>
  <c r="I6" i="7" s="1"/>
  <c r="M11" i="2" s="1"/>
  <c r="H7" i="7"/>
  <c r="I7" i="7" s="1"/>
  <c r="M12" i="2" s="1"/>
  <c r="H8" i="7"/>
  <c r="I8" i="7" s="1"/>
  <c r="M13" i="2" s="1"/>
  <c r="H9" i="7"/>
  <c r="I9" i="7" s="1"/>
  <c r="M14" i="2" s="1"/>
  <c r="H10" i="7"/>
  <c r="I10" i="7" s="1"/>
  <c r="M15" i="2" s="1"/>
  <c r="H11" i="7"/>
  <c r="I11" i="7" s="1"/>
  <c r="M16" i="2" s="1"/>
  <c r="H12" i="7"/>
  <c r="I12" i="7" s="1"/>
  <c r="M17" i="2" s="1"/>
  <c r="H13" i="7"/>
  <c r="I13" i="7" s="1"/>
  <c r="M18" i="2" s="1"/>
  <c r="H14" i="7"/>
  <c r="I14" i="7" s="1"/>
  <c r="M19" i="2" s="1"/>
  <c r="H15" i="7"/>
  <c r="I15" i="7" s="1"/>
  <c r="M20" i="2" s="1"/>
  <c r="H4" i="7"/>
  <c r="I4" i="7" s="1"/>
  <c r="D5" i="7"/>
  <c r="E5" i="7" s="1"/>
  <c r="F7" i="1" s="1"/>
  <c r="D6" i="7"/>
  <c r="E6" i="7" s="1"/>
  <c r="F8" i="1" s="1"/>
  <c r="D7" i="7"/>
  <c r="E7" i="7" s="1"/>
  <c r="F9" i="1" s="1"/>
  <c r="D8" i="7"/>
  <c r="E8" i="7" s="1"/>
  <c r="F10" i="1" s="1"/>
  <c r="D9" i="7"/>
  <c r="E9" i="7" s="1"/>
  <c r="F11" i="1" s="1"/>
  <c r="D10" i="7"/>
  <c r="E10" i="7" s="1"/>
  <c r="F12" i="1" s="1"/>
  <c r="D11" i="7"/>
  <c r="E11" i="7" s="1"/>
  <c r="F13" i="1" s="1"/>
  <c r="D12" i="7"/>
  <c r="E12" i="7" s="1"/>
  <c r="F14" i="1" s="1"/>
  <c r="D13" i="7"/>
  <c r="E13" i="7" s="1"/>
  <c r="F15" i="1" s="1"/>
  <c r="D14" i="7"/>
  <c r="E14" i="7" s="1"/>
  <c r="F16" i="1" s="1"/>
  <c r="D15" i="7"/>
  <c r="E15" i="7" s="1"/>
  <c r="F17" i="1" s="1"/>
  <c r="D4" i="7"/>
  <c r="E4" i="7" s="1"/>
  <c r="F6" i="1" s="1"/>
  <c r="I17" i="7" l="1"/>
  <c r="E6" i="6" s="1"/>
  <c r="M9" i="2"/>
  <c r="E17" i="7"/>
  <c r="E5" i="6" s="1"/>
  <c r="E10" i="6" s="1"/>
  <c r="E11" i="6" s="1"/>
</calcChain>
</file>

<file path=xl/sharedStrings.xml><?xml version="1.0" encoding="utf-8"?>
<sst xmlns="http://schemas.openxmlformats.org/spreadsheetml/2006/main" count="176" uniqueCount="126">
  <si>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</si>
  <si>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</si>
  <si>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</si>
  <si>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</si>
  <si>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</si>
  <si>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</si>
  <si>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</si>
  <si>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</si>
  <si>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</si>
  <si>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</si>
  <si>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</si>
  <si>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</si>
  <si>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 tartomány területen található numerikus értékű cellák mennyiségét adja eredményül</t>
  </si>
  <si>
    <t>A tartomány területen található kitöltött cellák mennyiségét adja eredményül.</t>
  </si>
  <si>
    <t xml:space="preserve">A tartomány terület numerikus értéket tartalmazó cellák értékének átlagát számítja ki. </t>
  </si>
  <si>
    <t>A szám érték számjegyek számú tizedesre kerekített értékét adja eredményül. A kerekítés szabályinak megfelelően.</t>
  </si>
  <si>
    <t>A tartomány területen található kritérium feltételnek megfelelő cellák mennyiségét adja eredményül.</t>
  </si>
  <si>
    <t>A tartomány területen található k. legkisebb számértéket adja eredményül.</t>
  </si>
  <si>
    <t xml:space="preserve">A tartomány azon számértékeinek összegét adja eredményül, amelyek eleget tesznek a kritérium feltételnek. </t>
  </si>
  <si>
    <t>A szám érték legközelebbi egészre lefelé kerekített értékét adja eredményül.</t>
  </si>
  <si>
    <t>Növekvő sorrendbe teszi a számokat, és a középső értéket adja vissza</t>
  </si>
  <si>
    <t>A szám abszolút értékét – azaz a számegyenesen a nullától való távolságát – adja eredményül.</t>
  </si>
  <si>
    <t>A tartomány számértékeinek összegét adja eredményül.</t>
  </si>
  <si>
    <t>DARAB</t>
  </si>
  <si>
    <t>KEREKÍTÉS</t>
  </si>
  <si>
    <t>A</t>
  </si>
  <si>
    <t>KICSI</t>
  </si>
  <si>
    <t>ÁTLAG</t>
  </si>
  <si>
    <t>SZUMHA</t>
  </si>
  <si>
    <t>INT</t>
  </si>
  <si>
    <t>DARAB2</t>
  </si>
  <si>
    <t>MEDIÁN</t>
  </si>
  <si>
    <t>DARABTELI</t>
  </si>
  <si>
    <t>ABS</t>
  </si>
  <si>
    <t>SZUM</t>
  </si>
  <si>
    <t xml:space="preserve">Ez a függvény nem végez kerekítést, csak elhagyja a felesleges tizedes értékeket. </t>
  </si>
  <si>
    <t>CSONK</t>
  </si>
  <si>
    <t>DARABÜRES</t>
  </si>
  <si>
    <t>MIN</t>
  </si>
  <si>
    <t>MAX</t>
  </si>
  <si>
    <t>NAGY</t>
  </si>
  <si>
    <t>MÓDUSZ</t>
  </si>
  <si>
    <t>GYÖK</t>
  </si>
  <si>
    <t>HATVÁNY</t>
  </si>
  <si>
    <t>SZORZAT</t>
  </si>
  <si>
    <t>KEREK.FEL</t>
  </si>
  <si>
    <t>KEREK.LE</t>
  </si>
  <si>
    <t>PÁROS</t>
  </si>
  <si>
    <t>PÁRATLAN</t>
  </si>
  <si>
    <t>ELMÉLETI KÉRDÉSEK:</t>
  </si>
  <si>
    <t>Válaszd ki a legördülő listából a megfeleő függvény nevét a fehér cellákban!</t>
  </si>
  <si>
    <t>ELMÉLET</t>
  </si>
  <si>
    <t>1. GYAKORLATI FELADAT</t>
  </si>
  <si>
    <t>Válaszolj a kérdésekre függvények segítségével a fehér cellákva!</t>
  </si>
  <si>
    <t>Rajtszám</t>
  </si>
  <si>
    <t>Lövészet</t>
  </si>
  <si>
    <t>Vívás</t>
  </si>
  <si>
    <t>Úszás</t>
  </si>
  <si>
    <t>Lovaglás</t>
  </si>
  <si>
    <t>Futás</t>
  </si>
  <si>
    <t>Versenyszámok</t>
  </si>
  <si>
    <t>Találatok összeadva. Minél több annál jobb!</t>
  </si>
  <si>
    <t>Találatok száma. A nagyobb a jobb!</t>
  </si>
  <si>
    <t>Aki gyorsabb az a jobb!</t>
  </si>
  <si>
    <t>Hány kört hagytak ki a teljes versenyen?</t>
  </si>
  <si>
    <t>Mennyi volt az átlag idő a lovaglásnál?</t>
  </si>
  <si>
    <t>A vívásnál melyik találatszám fordul elő a legtöbbször?</t>
  </si>
  <si>
    <t>Mennyi a középértéke (ideje) a futásnak?</t>
  </si>
  <si>
    <t>Ki lett az utolsó előtti a futásnál?</t>
  </si>
  <si>
    <t>Hányan teljesítettek 150 pont felett a lövészeten?</t>
  </si>
  <si>
    <t>Hányan indultak a versenyen? (számold meg a rajtszámokat pl.)</t>
  </si>
  <si>
    <t>Ki volt az utolsó a lovaglásban?</t>
  </si>
  <si>
    <t>Mennyi volt a legtöbb találat a lövészeten?</t>
  </si>
  <si>
    <t xml:space="preserve">Ki volt a bronzérmes a futásban (milyen eredménnyel)? </t>
  </si>
  <si>
    <t>Hányan értek be 6:30 percen bellül a futásnál?</t>
  </si>
  <si>
    <t>Egy öttusa versenyen a következő eredmények születtek. (Nem valós eredmények! Az egyszerűség miatt. Magyarázat az adattábla alatt!)</t>
  </si>
  <si>
    <t>2. GYAKORLATI FELADAT</t>
  </si>
  <si>
    <t>Old meg a feladatokat függvények segítségével!</t>
  </si>
  <si>
    <t>X</t>
  </si>
  <si>
    <t>Y</t>
  </si>
  <si>
    <t>Z</t>
  </si>
  <si>
    <t>Az 1. oszlopba függvénnyel számold ki a Z oszlopban lévő számok 0-tól való távolságát!</t>
  </si>
  <si>
    <t>Határozd meg az Y oszlopban lévő számoknak a gyökét a 2. oszlopba!</t>
  </si>
  <si>
    <t>Emeld az X oszlopban lévő számokat a négyzetre függvény segítségével!</t>
  </si>
  <si>
    <t>Szorozd össze fügvénnyel az egyvonalban lévő számokat (X,Y,Z) a 4. oszlopba!</t>
  </si>
  <si>
    <t>Add össze a 80-nál kisebb számokat az Y oszlopból, a 8. feladat cellájába!</t>
  </si>
  <si>
    <t>Add össze az X oszlopban lévő számokat a 7. feladat cellájába!</t>
  </si>
  <si>
    <t>Emeld az Y számot az X hatványra az 5. oszlopba!</t>
  </si>
  <si>
    <t>Add össze az egyvonalban lévő számokat a 6. oszlopba (X,Y,Z)!</t>
  </si>
  <si>
    <t>3. GYAKORLATI FELADAT</t>
  </si>
  <si>
    <t>Old meg a feladatokat függgvények segítségével!</t>
  </si>
  <si>
    <t>4. GYAKORLATI FELADAT</t>
  </si>
  <si>
    <t>Válaszolj a kérdésekre függvények segítségével!</t>
  </si>
  <si>
    <t>B</t>
  </si>
  <si>
    <t>C</t>
  </si>
  <si>
    <t>D</t>
  </si>
  <si>
    <t>E</t>
  </si>
  <si>
    <t>Diák</t>
  </si>
  <si>
    <t>A feladatban egy angol dolgozat pontozását látod. Minden feladat 20 pontos (A-E)</t>
  </si>
  <si>
    <t>Összesen</t>
  </si>
  <si>
    <t>Az "Összesen" oszlopba számold ki, hogy hánypontot értel el a tanulók!</t>
  </si>
  <si>
    <t>Hány darab 0 pontos feladatmegoldás volt?</t>
  </si>
  <si>
    <t>Ki volt a legjobb (melyik eredmény) úszásban?</t>
  </si>
  <si>
    <t>Melyik a legtöbbször előforduló pontérték a táblázatban?</t>
  </si>
  <si>
    <t>Átlagosan mennyi pontot értek el az "A" feladatban?</t>
  </si>
  <si>
    <t>Mennyi a "D" feladatban elért legtöbb pontszám?</t>
  </si>
  <si>
    <t>Mennyi a "C" feladaban elért legkisebb pontszám?</t>
  </si>
  <si>
    <t>Mennyi a "B" feladatban élrt 3. legjobb pontszám?</t>
  </si>
  <si>
    <t>Hány darab 15 pont feletti megoldás volt az "E" feladatban?</t>
  </si>
  <si>
    <t>A feladatban a tavalyi év egyik legmelegebb napjának hőmérséklet adatait látod.</t>
  </si>
  <si>
    <t>Idő/Óra</t>
  </si>
  <si>
    <t>Hőmérséklet</t>
  </si>
  <si>
    <t>Az 1. oszlopban számold ki függvény segítségével a 0 foktól való távolságot!</t>
  </si>
  <si>
    <t>A 2. oszlopba a hőmérsékletértékeket kerekítsd tizedekre!</t>
  </si>
  <si>
    <t>A 3. oszlopban kerekítsd a hőmérsékleteket felfelé század pontossággal!</t>
  </si>
  <si>
    <t>A 4. oszlopban kerekíts minden értéket egészre lefelé!</t>
  </si>
  <si>
    <t>Feladat</t>
  </si>
  <si>
    <t>Elmélet</t>
  </si>
  <si>
    <t>1. feladat</t>
  </si>
  <si>
    <t>2. feladat</t>
  </si>
  <si>
    <t>3. feladat</t>
  </si>
  <si>
    <t>4. feladat</t>
  </si>
  <si>
    <t>Összesen:</t>
  </si>
  <si>
    <t>Elért pont:</t>
  </si>
  <si>
    <t>Elérhető pont:</t>
  </si>
  <si>
    <t>Érdemjegy: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</si>
</sst>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left" vertical="center"/>
    </xf>
    <xf numFmtId="0" fontId="3" fillId="4" borderId="1" xfId="0" applyFont="1" applyFill="1" applyBorder="1"/>
    <xf numFmtId="0" fontId="2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5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20" fontId="0" fillId="2" borderId="0" xfId="0" applyNumberFormat="1" applyFill="1" applyBorder="1"/>
    <xf numFmtId="0" fontId="0" fillId="2" borderId="0" xfId="0" applyFill="1" applyBorder="1" applyAlignment="1">
      <alignment horizontal="center" vertical="top" wrapText="1"/>
    </xf>
    <xf numFmtId="20" fontId="0" fillId="3" borderId="1" xfId="0" applyNumberFormat="1" applyFill="1" applyBorder="1"/>
    <xf numFmtId="164" fontId="0" fillId="3" borderId="1" xfId="0" applyNumberFormat="1" applyFill="1" applyBorder="1"/>
    <xf numFmtId="20" fontId="0" fillId="0" borderId="0" xfId="0" applyNumberFormat="1" applyBorder="1"/>
    <xf numFmtId="0" fontId="0" fillId="0" borderId="0" xfId="0" applyNumberFormat="1" applyBorder="1"/>
    <xf numFmtId="2" fontId="0" fillId="2" borderId="1" xfId="0" applyNumberFormat="1" applyFill="1" applyBorder="1"/>
    <xf numFmtId="0" fontId="0" fillId="2" borderId="0" xfId="0" applyFill="1" applyBorder="1"/>
    <xf numFmtId="0" fontId="2" fillId="2" borderId="10" xfId="0" applyFont="1" applyFill="1" applyBorder="1" applyAlignment="1">
      <alignment horizontal="center" vertical="center"/>
    </xf>
    <xf numFmtId="2" fontId="0" fillId="3" borderId="1" xfId="0" applyNumberFormat="1" applyFill="1" applyBorder="1"/>
    <xf numFmtId="165" fontId="0" fillId="3" borderId="1" xfId="0" applyNumberFormat="1" applyFill="1" applyBorder="1"/>
    <xf numFmtId="2" fontId="0" fillId="0" borderId="0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20" fontId="0" fillId="2" borderId="1" xfId="0" applyNumberFormat="1" applyFill="1" applyBorder="1" applyAlignment="1">
      <alignment horizontal="center" vertical="center"/>
    </xf>
  </cellXfs>
  <cellStyles count="1">
    <cellStyle name="Normál" xfId="0" builtinId="0"/>
  </cellStyles>
  <dxfs count="6"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Hőmérsékletek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'3. Feladat'!$B$9:$B$33</c:f>
              <c:numCache>
                <c:formatCode>h:mm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  <c:pt idx="24">
                  <c:v>1</c:v>
                </c:pt>
              </c:numCache>
            </c:numRef>
          </c:cat>
          <c:val>
            <c:numRef>
              <c:f>'3. Feladat'!$C$9:$C$33</c:f>
              <c:numCache>
                <c:formatCode>General</c:formatCode>
                <c:ptCount val="25"/>
                <c:pt idx="0">
                  <c:v>22.513200000000001</c:v>
                </c:pt>
                <c:pt idx="1">
                  <c:v>22.3459</c:v>
                </c:pt>
                <c:pt idx="2">
                  <c:v>22.142299999999999</c:v>
                </c:pt>
                <c:pt idx="3">
                  <c:v>21.9741</c:v>
                </c:pt>
                <c:pt idx="4">
                  <c:v>21.898700000000002</c:v>
                </c:pt>
                <c:pt idx="5">
                  <c:v>21.7654</c:v>
                </c:pt>
                <c:pt idx="6">
                  <c:v>21.632100000000001</c:v>
                </c:pt>
                <c:pt idx="7">
                  <c:v>22.3963</c:v>
                </c:pt>
                <c:pt idx="8">
                  <c:v>23.685199999999998</c:v>
                </c:pt>
                <c:pt idx="9">
                  <c:v>24.9741</c:v>
                </c:pt>
                <c:pt idx="10">
                  <c:v>26.715900000000001</c:v>
                </c:pt>
                <c:pt idx="11">
                  <c:v>31.1755</c:v>
                </c:pt>
                <c:pt idx="12">
                  <c:v>32.612299999999998</c:v>
                </c:pt>
                <c:pt idx="13">
                  <c:v>33.632399999999997</c:v>
                </c:pt>
                <c:pt idx="14">
                  <c:v>35.763199999999998</c:v>
                </c:pt>
                <c:pt idx="15">
                  <c:v>36.198700000000002</c:v>
                </c:pt>
                <c:pt idx="16">
                  <c:v>35.596499999999999</c:v>
                </c:pt>
                <c:pt idx="17">
                  <c:v>31.332100000000001</c:v>
                </c:pt>
                <c:pt idx="18">
                  <c:v>30.174099999999999</c:v>
                </c:pt>
                <c:pt idx="19">
                  <c:v>28.714700000000001</c:v>
                </c:pt>
                <c:pt idx="20">
                  <c:v>27.625800000000002</c:v>
                </c:pt>
                <c:pt idx="21">
                  <c:v>26.436900000000001</c:v>
                </c:pt>
                <c:pt idx="22">
                  <c:v>25.385200000000001</c:v>
                </c:pt>
                <c:pt idx="23">
                  <c:v>22.296299999999999</c:v>
                </c:pt>
                <c:pt idx="24">
                  <c:v>22.174099999999999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E2-4B8B-966B-17CE109AE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13824"/>
        <c:axId val="442214216"/>
      </c:lineChart>
      <c:catAx>
        <c:axId val="44221382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2214216"/>
        <c:crosses val="autoZero"/>
        <c:auto val="1"/>
        <c:lblAlgn val="ctr"/>
        <c:lblOffset val="100"/>
        <c:noMultiLvlLbl val="0"/>
      </c:catAx>
      <c:valAx>
        <c:axId val="44221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221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11</xdr:row>
      <xdr:rowOff>45720</xdr:rowOff>
    </xdr:from>
    <xdr:to>
      <xdr:col>20</xdr:col>
      <xdr:colOff>45720</xdr:colOff>
      <xdr:row>31</xdr:row>
      <xdr:rowOff>30480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RowColHeaders="0" tabSelected="1" workbookViewId="0">
      <selection activeCell="D6" sqref="D6"/>
    </sheetView>
  </sheetViews>
  <sheetFormatPr defaultColWidth="9.140625" defaultRowHeight="15" x14ac:dyDescent="0.25"/>
  <cols>
    <col min="1" max="2" width="9.140625" style="1"/>
    <col min="3" max="3" width="105" style="1" customWidth="1"/>
    <col min="4" max="4" width="14.140625" style="1" customWidth="1"/>
    <col min="5" max="16384" width="9.140625" style="1"/>
  </cols>
  <sheetData>
    <row r="2" spans="2:6" x14ac:dyDescent="0.25">
      <c r="B2" s="7" t="s">
        <v>49</v>
      </c>
    </row>
    <row r="4" spans="2:6" x14ac:dyDescent="0.25">
      <c r="B4" s="7" t="s">
        <v>50</v>
      </c>
    </row>
    <row r="6" spans="2:6" x14ac:dyDescent="0.25">
      <c r="B6" s="2" t="s">
        <v>0</v>
      </c>
      <c r="C6" s="5" t="s">
        <v>12</v>
      </c>
      <c r="D6" s="4"/>
      <c r="F6" s="6">
        <f>Számolás!E4</f>
        <v>0</v>
      </c>
    </row>
    <row r="7" spans="2:6" x14ac:dyDescent="0.25">
      <c r="B7" s="2" t="s">
        <v>1</v>
      </c>
      <c r="C7" s="5" t="s">
        <v>15</v>
      </c>
      <c r="D7" s="4"/>
      <c r="F7" s="6">
        <f>Számolás!E5</f>
        <v>0</v>
      </c>
    </row>
    <row r="8" spans="2:6" x14ac:dyDescent="0.25">
      <c r="B8" s="2" t="s">
        <v>2</v>
      </c>
      <c r="C8" s="5" t="s">
        <v>17</v>
      </c>
      <c r="D8" s="4"/>
      <c r="F8" s="6">
        <f>Számolás!E6</f>
        <v>0</v>
      </c>
    </row>
    <row r="9" spans="2:6" x14ac:dyDescent="0.25">
      <c r="B9" s="2" t="s">
        <v>3</v>
      </c>
      <c r="C9" s="5" t="s">
        <v>14</v>
      </c>
      <c r="D9" s="4"/>
      <c r="F9" s="6">
        <f>Számolás!E7</f>
        <v>0</v>
      </c>
    </row>
    <row r="10" spans="2:6" x14ac:dyDescent="0.25">
      <c r="B10" s="2" t="s">
        <v>4</v>
      </c>
      <c r="C10" s="5" t="s">
        <v>18</v>
      </c>
      <c r="D10" s="4"/>
      <c r="F10" s="6">
        <f>Számolás!E8</f>
        <v>0</v>
      </c>
    </row>
    <row r="11" spans="2:6" x14ac:dyDescent="0.25">
      <c r="B11" s="2" t="s">
        <v>5</v>
      </c>
      <c r="C11" s="5" t="s">
        <v>19</v>
      </c>
      <c r="D11" s="4"/>
      <c r="F11" s="6">
        <f>Számolás!E9</f>
        <v>0</v>
      </c>
    </row>
    <row r="12" spans="2:6" x14ac:dyDescent="0.25">
      <c r="B12" s="2" t="s">
        <v>6</v>
      </c>
      <c r="C12" s="5" t="s">
        <v>13</v>
      </c>
      <c r="D12" s="4"/>
      <c r="F12" s="6">
        <f>Számolás!E10</f>
        <v>0</v>
      </c>
    </row>
    <row r="13" spans="2:6" x14ac:dyDescent="0.25">
      <c r="B13" s="2" t="s">
        <v>7</v>
      </c>
      <c r="C13" s="5" t="s">
        <v>20</v>
      </c>
      <c r="D13" s="4"/>
      <c r="F13" s="6">
        <f>Számolás!E11</f>
        <v>0</v>
      </c>
    </row>
    <row r="14" spans="2:6" x14ac:dyDescent="0.25">
      <c r="B14" s="2" t="s">
        <v>8</v>
      </c>
      <c r="C14" s="5" t="s">
        <v>16</v>
      </c>
      <c r="D14" s="4"/>
      <c r="F14" s="6">
        <f>Számolás!E12</f>
        <v>0</v>
      </c>
    </row>
    <row r="15" spans="2:6" x14ac:dyDescent="0.25">
      <c r="B15" s="2" t="s">
        <v>9</v>
      </c>
      <c r="C15" s="5" t="s">
        <v>21</v>
      </c>
      <c r="D15" s="4"/>
      <c r="F15" s="6">
        <f>Számolás!E13</f>
        <v>0</v>
      </c>
    </row>
    <row r="16" spans="2:6" x14ac:dyDescent="0.25">
      <c r="B16" s="2" t="s">
        <v>10</v>
      </c>
      <c r="C16" s="5" t="s">
        <v>22</v>
      </c>
      <c r="D16" s="4"/>
      <c r="F16" s="6">
        <f>Számolás!E14</f>
        <v>0</v>
      </c>
    </row>
    <row r="17" spans="2:6" x14ac:dyDescent="0.25">
      <c r="B17" s="2" t="s">
        <v>11</v>
      </c>
      <c r="C17" s="5" t="s">
        <v>35</v>
      </c>
      <c r="D17" s="4"/>
      <c r="F17" s="6">
        <f>Számolás!E15</f>
        <v>0</v>
      </c>
    </row>
  </sheetData>
  <conditionalFormatting sqref="F6:F17">
    <cfRule type="cellIs" dxfId="5" priority="1" operator="equal">
      <formula>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Számolás!$A$4:$A$27</xm:f>
          </x14:formula1>
          <xm:sqref>D6:D17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showRowColHeaders="0" workbookViewId="0"/>
  </sheetViews>
  <sheetFormatPr defaultColWidth="9.140625" defaultRowHeight="15" x14ac:dyDescent="0.25"/>
  <cols>
    <col min="1" max="1" width="3.85546875" style="1" customWidth="1"/>
    <col min="2" max="2" width="9.140625" style="1"/>
    <col min="3" max="7" width="11.28515625" style="1" customWidth="1"/>
    <col min="8" max="8" width="5.85546875" style="1" customWidth="1"/>
    <col min="9" max="9" width="3.5703125" style="1" bestFit="1" customWidth="1"/>
    <col min="10" max="10" width="58.28515625" style="1" bestFit="1" customWidth="1"/>
    <col min="11" max="11" width="12" style="1" customWidth="1"/>
    <col min="12" max="16384" width="9.140625" style="1"/>
  </cols>
  <sheetData>
    <row r="2" spans="2:13" x14ac:dyDescent="0.25">
      <c r="B2" s="7" t="s">
        <v>52</v>
      </c>
    </row>
    <row r="4" spans="2:13" x14ac:dyDescent="0.25">
      <c r="B4" s="7" t="s">
        <v>75</v>
      </c>
    </row>
    <row r="5" spans="2:13" x14ac:dyDescent="0.25">
      <c r="B5" s="7" t="s">
        <v>53</v>
      </c>
    </row>
    <row r="7" spans="2:13" x14ac:dyDescent="0.25">
      <c r="C7" s="45" t="s">
        <v>60</v>
      </c>
      <c r="D7" s="46"/>
      <c r="E7" s="46"/>
      <c r="F7" s="46"/>
      <c r="G7" s="47"/>
      <c r="H7" s="21"/>
    </row>
    <row r="8" spans="2:13" ht="33.75" customHeight="1" x14ac:dyDescent="0.25">
      <c r="B8" s="19" t="s">
        <v>54</v>
      </c>
      <c r="C8" s="19" t="s">
        <v>55</v>
      </c>
      <c r="D8" s="19" t="s">
        <v>56</v>
      </c>
      <c r="E8" s="19" t="s">
        <v>57</v>
      </c>
      <c r="F8" s="19" t="s">
        <v>58</v>
      </c>
      <c r="G8" s="19" t="s">
        <v>59</v>
      </c>
      <c r="H8" s="22"/>
    </row>
    <row r="9" spans="2:13" x14ac:dyDescent="0.25">
      <c r="B9" s="19">
        <v>89</v>
      </c>
      <c r="C9" s="43">
        <v>180</v>
      </c>
      <c r="D9" s="43">
        <v>9</v>
      </c>
      <c r="E9" s="53">
        <v>5.7638888888888885E-2</v>
      </c>
      <c r="F9" s="53">
        <v>0.22430555555555556</v>
      </c>
      <c r="G9" s="53">
        <v>0.28819444444444448</v>
      </c>
      <c r="H9" s="23"/>
      <c r="I9" s="18" t="s">
        <v>0</v>
      </c>
      <c r="J9" s="3" t="s">
        <v>102</v>
      </c>
      <c r="K9" s="25"/>
      <c r="M9" s="6">
        <f>Számolás!I4</f>
        <v>0</v>
      </c>
    </row>
    <row r="10" spans="2:13" x14ac:dyDescent="0.25">
      <c r="B10" s="19">
        <v>87</v>
      </c>
      <c r="C10" s="43">
        <v>142</v>
      </c>
      <c r="D10" s="43">
        <v>4</v>
      </c>
      <c r="E10" s="53">
        <v>4.9999999999999996E-2</v>
      </c>
      <c r="F10" s="53">
        <v>0.2076388888888889</v>
      </c>
      <c r="G10" s="53">
        <v>0.28194444444444444</v>
      </c>
      <c r="H10" s="23"/>
      <c r="I10" s="18" t="s">
        <v>1</v>
      </c>
      <c r="J10" s="3" t="s">
        <v>64</v>
      </c>
      <c r="K10" s="4"/>
      <c r="M10" s="6">
        <f>Számolás!I5</f>
        <v>0</v>
      </c>
    </row>
    <row r="11" spans="2:13" x14ac:dyDescent="0.25">
      <c r="B11" s="19">
        <v>65</v>
      </c>
      <c r="C11" s="43">
        <v>156</v>
      </c>
      <c r="D11" s="43">
        <v>9</v>
      </c>
      <c r="E11" s="53">
        <v>4.0972222222222222E-2</v>
      </c>
      <c r="F11" s="53">
        <v>0.19305555555555554</v>
      </c>
      <c r="G11" s="53">
        <v>0.26527777777777778</v>
      </c>
      <c r="H11" s="23"/>
      <c r="I11" s="18" t="s">
        <v>2</v>
      </c>
      <c r="J11" s="3" t="s">
        <v>72</v>
      </c>
      <c r="K11" s="4"/>
      <c r="M11" s="6">
        <f>Számolás!I6</f>
        <v>0</v>
      </c>
    </row>
    <row r="12" spans="2:13" x14ac:dyDescent="0.25">
      <c r="B12" s="19">
        <v>12</v>
      </c>
      <c r="C12" s="43">
        <v>138</v>
      </c>
      <c r="D12" s="43">
        <v>6</v>
      </c>
      <c r="E12" s="53">
        <v>4.027777777777778E-2</v>
      </c>
      <c r="F12" s="53">
        <v>0.21736111111111112</v>
      </c>
      <c r="G12" s="53">
        <v>0.28263888888888888</v>
      </c>
      <c r="H12" s="23"/>
      <c r="I12" s="18" t="s">
        <v>3</v>
      </c>
      <c r="J12" s="3" t="s">
        <v>69</v>
      </c>
      <c r="K12" s="4"/>
      <c r="M12" s="6">
        <f>Számolás!I7</f>
        <v>0</v>
      </c>
    </row>
    <row r="13" spans="2:13" x14ac:dyDescent="0.25">
      <c r="B13" s="19">
        <v>35</v>
      </c>
      <c r="C13" s="43">
        <v>149</v>
      </c>
      <c r="D13" s="43">
        <v>5</v>
      </c>
      <c r="E13" s="53"/>
      <c r="F13" s="53">
        <v>0.21041666666666667</v>
      </c>
      <c r="G13" s="53">
        <v>0.26597222222222222</v>
      </c>
      <c r="H13" s="23"/>
      <c r="I13" s="18" t="s">
        <v>4</v>
      </c>
      <c r="J13" s="3" t="s">
        <v>73</v>
      </c>
      <c r="K13" s="26"/>
      <c r="M13" s="6">
        <f>Számolás!I8</f>
        <v>0</v>
      </c>
    </row>
    <row r="14" spans="2:13" x14ac:dyDescent="0.25">
      <c r="B14" s="19">
        <v>68</v>
      </c>
      <c r="C14" s="43">
        <v>92</v>
      </c>
      <c r="D14" s="43">
        <v>8</v>
      </c>
      <c r="E14" s="53">
        <v>4.3750000000000004E-2</v>
      </c>
      <c r="F14" s="53">
        <v>0.19375000000000001</v>
      </c>
      <c r="G14" s="53">
        <v>0.28402777777777777</v>
      </c>
      <c r="H14" s="23"/>
      <c r="I14" s="18" t="s">
        <v>5</v>
      </c>
      <c r="J14" s="3" t="s">
        <v>65</v>
      </c>
      <c r="K14" s="25"/>
      <c r="M14" s="6">
        <f>Számolás!I9</f>
        <v>0</v>
      </c>
    </row>
    <row r="15" spans="2:13" x14ac:dyDescent="0.25">
      <c r="B15" s="19">
        <v>74</v>
      </c>
      <c r="C15" s="43">
        <v>122</v>
      </c>
      <c r="D15" s="43">
        <v>7</v>
      </c>
      <c r="E15" s="53">
        <v>4.8611111111111112E-2</v>
      </c>
      <c r="F15" s="53">
        <v>0.19791666666666666</v>
      </c>
      <c r="G15" s="53">
        <v>0.29166666666666669</v>
      </c>
      <c r="H15" s="23"/>
      <c r="I15" s="18" t="s">
        <v>6</v>
      </c>
      <c r="J15" s="3" t="s">
        <v>66</v>
      </c>
      <c r="K15" s="4"/>
      <c r="M15" s="6">
        <f>Számolás!I10</f>
        <v>0</v>
      </c>
    </row>
    <row r="16" spans="2:13" x14ac:dyDescent="0.25">
      <c r="B16" s="19">
        <v>55</v>
      </c>
      <c r="C16" s="43">
        <v>157</v>
      </c>
      <c r="D16" s="43">
        <v>4</v>
      </c>
      <c r="E16" s="53">
        <v>3.9583333333333331E-2</v>
      </c>
      <c r="F16" s="53"/>
      <c r="G16" s="53">
        <v>0.25833333333333336</v>
      </c>
      <c r="H16" s="23"/>
      <c r="I16" s="18" t="s">
        <v>7</v>
      </c>
      <c r="J16" s="3" t="s">
        <v>67</v>
      </c>
      <c r="K16" s="25"/>
      <c r="M16" s="6">
        <f>Számolás!I11</f>
        <v>0</v>
      </c>
    </row>
    <row r="17" spans="2:13" x14ac:dyDescent="0.25">
      <c r="B17" s="19">
        <v>98</v>
      </c>
      <c r="C17" s="43">
        <v>191</v>
      </c>
      <c r="D17" s="43">
        <v>9</v>
      </c>
      <c r="E17" s="53">
        <v>3.888888888888889E-2</v>
      </c>
      <c r="F17" s="53">
        <v>0.20902777777777778</v>
      </c>
      <c r="G17" s="53">
        <v>0.27708333333333335</v>
      </c>
      <c r="H17" s="23"/>
      <c r="I17" s="18" t="s">
        <v>8</v>
      </c>
      <c r="J17" s="3" t="s">
        <v>68</v>
      </c>
      <c r="K17" s="26"/>
      <c r="M17" s="6">
        <f>Számolás!I12</f>
        <v>0</v>
      </c>
    </row>
    <row r="18" spans="2:13" x14ac:dyDescent="0.25">
      <c r="B18" s="19">
        <v>77</v>
      </c>
      <c r="C18" s="43">
        <v>174</v>
      </c>
      <c r="D18" s="43">
        <v>3</v>
      </c>
      <c r="E18" s="53">
        <v>4.7222222222222221E-2</v>
      </c>
      <c r="F18" s="53">
        <v>0.20833333333333334</v>
      </c>
      <c r="G18" s="53">
        <v>0.26805555555555555</v>
      </c>
      <c r="H18" s="23"/>
      <c r="I18" s="18" t="s">
        <v>9</v>
      </c>
      <c r="J18" s="3" t="s">
        <v>74</v>
      </c>
      <c r="K18" s="4"/>
      <c r="M18" s="6">
        <f>Számolás!I13</f>
        <v>0</v>
      </c>
    </row>
    <row r="19" spans="2:13" x14ac:dyDescent="0.25">
      <c r="B19" s="19">
        <v>71</v>
      </c>
      <c r="C19" s="43">
        <v>136</v>
      </c>
      <c r="D19" s="43">
        <v>9</v>
      </c>
      <c r="E19" s="53">
        <v>4.4444444444444446E-2</v>
      </c>
      <c r="F19" s="53">
        <v>0.19999999999999998</v>
      </c>
      <c r="G19" s="53"/>
      <c r="H19" s="23"/>
      <c r="I19" s="18" t="s">
        <v>10</v>
      </c>
      <c r="J19" s="3" t="s">
        <v>70</v>
      </c>
      <c r="K19" s="4"/>
      <c r="M19" s="6">
        <f>Számolás!I14</f>
        <v>0</v>
      </c>
    </row>
    <row r="20" spans="2:13" x14ac:dyDescent="0.25">
      <c r="B20" s="19">
        <v>72</v>
      </c>
      <c r="C20" s="43">
        <v>169</v>
      </c>
      <c r="D20" s="43">
        <v>8</v>
      </c>
      <c r="E20" s="53">
        <v>4.0972222222222222E-2</v>
      </c>
      <c r="F20" s="53">
        <v>0.20486111111111113</v>
      </c>
      <c r="G20" s="53">
        <v>0.27291666666666664</v>
      </c>
      <c r="H20" s="23"/>
      <c r="I20" s="18" t="s">
        <v>11</v>
      </c>
      <c r="J20" s="3" t="s">
        <v>71</v>
      </c>
      <c r="K20" s="25"/>
      <c r="M20" s="6">
        <f>Számolás!I15</f>
        <v>0</v>
      </c>
    </row>
    <row r="21" spans="2:13" ht="57.75" customHeight="1" x14ac:dyDescent="0.25">
      <c r="C21" s="20" t="s">
        <v>61</v>
      </c>
      <c r="D21" s="20" t="s">
        <v>62</v>
      </c>
      <c r="E21" s="20" t="s">
        <v>63</v>
      </c>
      <c r="F21" s="20" t="s">
        <v>63</v>
      </c>
      <c r="G21" s="20" t="s">
        <v>63</v>
      </c>
      <c r="H21" s="24"/>
    </row>
  </sheetData>
  <mergeCells count="1">
    <mergeCell ref="C7:G7"/>
  </mergeCells>
  <conditionalFormatting sqref="M9:M20">
    <cfRule type="cellIs" dxfId="4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showRowColHeaders="0" workbookViewId="0"/>
  </sheetViews>
  <sheetFormatPr defaultColWidth="9.140625" defaultRowHeight="15" x14ac:dyDescent="0.25"/>
  <cols>
    <col min="1" max="1" width="3.28515625" style="1" customWidth="1"/>
    <col min="2" max="4" width="9.140625" style="1"/>
    <col min="5" max="5" width="4.28515625" style="1" customWidth="1"/>
    <col min="6" max="11" width="12.140625" style="1" customWidth="1"/>
    <col min="12" max="12" width="3.7109375" style="1" customWidth="1"/>
    <col min="13" max="13" width="2.5703125" style="1" bestFit="1" customWidth="1"/>
    <col min="14" max="14" width="28.85546875" style="1" customWidth="1"/>
    <col min="15" max="15" width="6.140625" style="1" customWidth="1"/>
    <col min="16" max="16384" width="9.140625" style="1"/>
  </cols>
  <sheetData>
    <row r="2" spans="2:11" x14ac:dyDescent="0.25">
      <c r="B2" s="7" t="s">
        <v>76</v>
      </c>
    </row>
    <row r="4" spans="2:11" x14ac:dyDescent="0.25">
      <c r="B4" s="7" t="s">
        <v>77</v>
      </c>
    </row>
    <row r="6" spans="2:11" x14ac:dyDescent="0.25">
      <c r="F6" s="6">
        <f>Számolás!K10</f>
        <v>0</v>
      </c>
      <c r="G6" s="6">
        <f>Számolás!L10</f>
        <v>0</v>
      </c>
      <c r="H6" s="6">
        <f>Számolás!M10</f>
        <v>0</v>
      </c>
      <c r="I6" s="6">
        <f>Számolás!N10</f>
        <v>0</v>
      </c>
      <c r="J6" s="6">
        <f>Számolás!O10</f>
        <v>0</v>
      </c>
      <c r="K6" s="6">
        <f>Számolás!P10</f>
        <v>0</v>
      </c>
    </row>
    <row r="7" spans="2:11" x14ac:dyDescent="0.25">
      <c r="F7" s="6">
        <f>Számolás!K11</f>
        <v>0</v>
      </c>
      <c r="G7" s="6">
        <f>Számolás!L11</f>
        <v>0</v>
      </c>
      <c r="H7" s="6">
        <f>Számolás!M11</f>
        <v>0</v>
      </c>
      <c r="I7" s="6">
        <f>Számolás!N11</f>
        <v>0</v>
      </c>
      <c r="J7" s="6">
        <f>Számolás!O11</f>
        <v>0</v>
      </c>
      <c r="K7" s="6">
        <f>Számolás!P11</f>
        <v>0</v>
      </c>
    </row>
    <row r="9" spans="2:11" x14ac:dyDescent="0.25">
      <c r="B9" s="19" t="s">
        <v>78</v>
      </c>
      <c r="C9" s="19" t="s">
        <v>79</v>
      </c>
      <c r="D9" s="19" t="s">
        <v>80</v>
      </c>
      <c r="F9" s="18" t="s">
        <v>0</v>
      </c>
      <c r="G9" s="18" t="s">
        <v>1</v>
      </c>
      <c r="H9" s="18" t="s">
        <v>2</v>
      </c>
      <c r="I9" s="18" t="s">
        <v>3</v>
      </c>
      <c r="J9" s="18" t="s">
        <v>4</v>
      </c>
      <c r="K9" s="18" t="s">
        <v>5</v>
      </c>
    </row>
    <row r="10" spans="2:11" x14ac:dyDescent="0.25">
      <c r="B10" s="29">
        <v>2.12</v>
      </c>
      <c r="C10" s="29">
        <v>98.36</v>
      </c>
      <c r="D10" s="29">
        <v>31.4</v>
      </c>
      <c r="F10" s="33"/>
      <c r="G10" s="33"/>
      <c r="H10" s="33"/>
      <c r="I10" s="33"/>
      <c r="J10" s="33"/>
      <c r="K10" s="33"/>
    </row>
    <row r="11" spans="2:11" x14ac:dyDescent="0.25">
      <c r="B11" s="29">
        <v>2.34</v>
      </c>
      <c r="C11" s="29">
        <v>95.11</v>
      </c>
      <c r="D11" s="29">
        <v>24.6</v>
      </c>
      <c r="F11" s="33"/>
      <c r="G11" s="33"/>
      <c r="H11" s="33"/>
      <c r="I11" s="33"/>
      <c r="J11" s="33"/>
      <c r="K11" s="33"/>
    </row>
    <row r="12" spans="2:11" x14ac:dyDescent="0.25">
      <c r="B12" s="29">
        <v>2.56</v>
      </c>
      <c r="C12" s="29">
        <v>91.86</v>
      </c>
      <c r="D12" s="29">
        <v>17.8</v>
      </c>
      <c r="F12" s="33"/>
      <c r="G12" s="33"/>
      <c r="H12" s="33"/>
      <c r="I12" s="33"/>
      <c r="J12" s="33"/>
      <c r="K12" s="33"/>
    </row>
    <row r="13" spans="2:11" x14ac:dyDescent="0.25">
      <c r="B13" s="29">
        <v>2.78</v>
      </c>
      <c r="C13" s="29">
        <v>88.61</v>
      </c>
      <c r="D13" s="29">
        <v>11</v>
      </c>
      <c r="F13" s="33"/>
      <c r="G13" s="33"/>
      <c r="H13" s="33"/>
      <c r="I13" s="33"/>
      <c r="J13" s="33"/>
      <c r="K13" s="33"/>
    </row>
    <row r="14" spans="2:11" x14ac:dyDescent="0.25">
      <c r="B14" s="29">
        <v>3</v>
      </c>
      <c r="C14" s="29">
        <v>85.36</v>
      </c>
      <c r="D14" s="29">
        <v>4.2</v>
      </c>
      <c r="F14" s="33"/>
      <c r="G14" s="33"/>
      <c r="H14" s="33"/>
      <c r="I14" s="33"/>
      <c r="J14" s="33"/>
      <c r="K14" s="33"/>
    </row>
    <row r="15" spans="2:11" x14ac:dyDescent="0.25">
      <c r="B15" s="29">
        <v>3.22</v>
      </c>
      <c r="C15" s="29">
        <v>82.11</v>
      </c>
      <c r="D15" s="29">
        <v>-2.6</v>
      </c>
      <c r="F15" s="33"/>
      <c r="G15" s="33"/>
      <c r="H15" s="33"/>
      <c r="I15" s="33"/>
      <c r="J15" s="33"/>
      <c r="K15" s="33"/>
    </row>
    <row r="16" spans="2:11" x14ac:dyDescent="0.25">
      <c r="B16" s="29">
        <v>3.44</v>
      </c>
      <c r="C16" s="29">
        <v>78.86</v>
      </c>
      <c r="D16" s="29">
        <v>-9.4</v>
      </c>
      <c r="F16" s="33"/>
      <c r="G16" s="33"/>
      <c r="H16" s="33"/>
      <c r="I16" s="33"/>
      <c r="J16" s="33"/>
      <c r="K16" s="33"/>
    </row>
    <row r="17" spans="2:16" x14ac:dyDescent="0.25">
      <c r="B17" s="29">
        <v>3.66</v>
      </c>
      <c r="C17" s="29">
        <v>75.61</v>
      </c>
      <c r="D17" s="29">
        <v>-16.2</v>
      </c>
      <c r="F17" s="33"/>
      <c r="G17" s="33"/>
      <c r="H17" s="33"/>
      <c r="I17" s="33"/>
      <c r="J17" s="33"/>
      <c r="K17" s="33"/>
    </row>
    <row r="18" spans="2:16" x14ac:dyDescent="0.25">
      <c r="B18" s="29">
        <v>3.88</v>
      </c>
      <c r="C18" s="29">
        <v>72.36</v>
      </c>
      <c r="D18" s="29">
        <v>-23</v>
      </c>
      <c r="F18" s="33"/>
      <c r="G18" s="33"/>
      <c r="H18" s="33"/>
      <c r="I18" s="33"/>
      <c r="J18" s="33"/>
      <c r="K18" s="33"/>
    </row>
    <row r="19" spans="2:16" x14ac:dyDescent="0.25">
      <c r="B19" s="29">
        <v>4.0999999999999996</v>
      </c>
      <c r="C19" s="29">
        <v>69.11</v>
      </c>
      <c r="D19" s="29">
        <v>-29.8</v>
      </c>
      <c r="F19" s="33"/>
      <c r="G19" s="33"/>
      <c r="H19" s="33"/>
      <c r="I19" s="33"/>
      <c r="J19" s="33"/>
      <c r="K19" s="33"/>
    </row>
    <row r="20" spans="2:16" x14ac:dyDescent="0.25">
      <c r="B20" s="29">
        <v>4.32</v>
      </c>
      <c r="C20" s="29">
        <v>65.86</v>
      </c>
      <c r="D20" s="29">
        <v>-36.6</v>
      </c>
      <c r="F20" s="33"/>
      <c r="G20" s="33"/>
      <c r="H20" s="33"/>
      <c r="I20" s="33"/>
      <c r="J20" s="33"/>
      <c r="K20" s="33"/>
    </row>
    <row r="21" spans="2:16" x14ac:dyDescent="0.25">
      <c r="B21" s="29">
        <v>4.54</v>
      </c>
      <c r="C21" s="29">
        <v>62.61</v>
      </c>
      <c r="D21" s="29">
        <v>-43.4</v>
      </c>
      <c r="F21" s="33"/>
      <c r="G21" s="33"/>
      <c r="H21" s="33"/>
      <c r="I21" s="33"/>
      <c r="J21" s="33"/>
      <c r="K21" s="33"/>
    </row>
    <row r="22" spans="2:16" x14ac:dyDescent="0.25">
      <c r="B22" s="29">
        <v>4.76</v>
      </c>
      <c r="C22" s="29">
        <v>59.36</v>
      </c>
      <c r="D22" s="29">
        <v>-50.2</v>
      </c>
      <c r="F22" s="33"/>
      <c r="G22" s="33"/>
      <c r="H22" s="33"/>
      <c r="I22" s="33"/>
      <c r="J22" s="33"/>
      <c r="K22" s="33"/>
    </row>
    <row r="23" spans="2:16" x14ac:dyDescent="0.25">
      <c r="B23" s="29">
        <v>4.9800000000000004</v>
      </c>
      <c r="C23" s="29">
        <v>56.11</v>
      </c>
      <c r="D23" s="29">
        <v>-57</v>
      </c>
      <c r="F23" s="33"/>
      <c r="G23" s="33"/>
      <c r="H23" s="33"/>
      <c r="I23" s="33"/>
      <c r="J23" s="33"/>
      <c r="K23" s="33"/>
    </row>
    <row r="25" spans="2:16" x14ac:dyDescent="0.25">
      <c r="B25" s="18" t="s">
        <v>6</v>
      </c>
      <c r="C25" s="18" t="s">
        <v>7</v>
      </c>
      <c r="D25" s="30"/>
      <c r="F25" s="31" t="s">
        <v>0</v>
      </c>
      <c r="G25" s="48" t="s">
        <v>81</v>
      </c>
      <c r="H25" s="48"/>
      <c r="I25" s="48"/>
      <c r="J25" s="48"/>
      <c r="K25" s="48"/>
      <c r="L25" s="48"/>
      <c r="M25" s="48"/>
      <c r="N25" s="48"/>
      <c r="P25" s="30"/>
    </row>
    <row r="26" spans="2:16" x14ac:dyDescent="0.25">
      <c r="B26" s="32"/>
      <c r="C26" s="4"/>
      <c r="D26" s="30"/>
      <c r="F26" s="31" t="s">
        <v>1</v>
      </c>
      <c r="G26" s="48" t="s">
        <v>82</v>
      </c>
      <c r="H26" s="48"/>
      <c r="I26" s="48"/>
      <c r="J26" s="48"/>
      <c r="K26" s="48"/>
      <c r="L26" s="48"/>
      <c r="M26" s="48"/>
      <c r="N26" s="48"/>
      <c r="P26" s="30"/>
    </row>
    <row r="27" spans="2:16" x14ac:dyDescent="0.25">
      <c r="F27" s="31" t="s">
        <v>2</v>
      </c>
      <c r="G27" s="48" t="s">
        <v>83</v>
      </c>
      <c r="H27" s="48"/>
      <c r="I27" s="48"/>
      <c r="J27" s="48"/>
      <c r="K27" s="48"/>
      <c r="L27" s="48"/>
      <c r="M27" s="48"/>
      <c r="N27" s="48"/>
      <c r="P27" s="30"/>
    </row>
    <row r="28" spans="2:16" x14ac:dyDescent="0.25">
      <c r="B28" s="6">
        <f>Számolás!R10</f>
        <v>0</v>
      </c>
      <c r="C28" s="6">
        <f>Számolás!S10</f>
        <v>0</v>
      </c>
      <c r="F28" s="31" t="s">
        <v>3</v>
      </c>
      <c r="G28" s="48" t="s">
        <v>84</v>
      </c>
      <c r="H28" s="48"/>
      <c r="I28" s="48"/>
      <c r="J28" s="48"/>
      <c r="K28" s="48"/>
      <c r="L28" s="48"/>
      <c r="M28" s="48"/>
      <c r="N28" s="48"/>
      <c r="P28" s="30"/>
    </row>
    <row r="29" spans="2:16" x14ac:dyDescent="0.25">
      <c r="F29" s="31" t="s">
        <v>4</v>
      </c>
      <c r="G29" s="48" t="s">
        <v>87</v>
      </c>
      <c r="H29" s="48"/>
      <c r="I29" s="48"/>
      <c r="J29" s="48"/>
      <c r="K29" s="48"/>
      <c r="L29" s="48"/>
      <c r="M29" s="48"/>
      <c r="N29" s="48"/>
      <c r="P29" s="30"/>
    </row>
    <row r="30" spans="2:16" x14ac:dyDescent="0.25">
      <c r="F30" s="31" t="s">
        <v>5</v>
      </c>
      <c r="G30" s="48" t="s">
        <v>88</v>
      </c>
      <c r="H30" s="48"/>
      <c r="I30" s="48"/>
      <c r="J30" s="48"/>
      <c r="K30" s="48"/>
      <c r="L30" s="48"/>
      <c r="M30" s="48"/>
      <c r="N30" s="48"/>
      <c r="P30" s="30"/>
    </row>
    <row r="31" spans="2:16" x14ac:dyDescent="0.25">
      <c r="F31" s="31" t="s">
        <v>6</v>
      </c>
      <c r="G31" s="48" t="s">
        <v>86</v>
      </c>
      <c r="H31" s="48"/>
      <c r="I31" s="48"/>
      <c r="J31" s="48"/>
      <c r="K31" s="48"/>
      <c r="L31" s="48"/>
      <c r="M31" s="48"/>
      <c r="N31" s="48"/>
      <c r="P31" s="30"/>
    </row>
    <row r="32" spans="2:16" x14ac:dyDescent="0.25">
      <c r="F32" s="31" t="s">
        <v>7</v>
      </c>
      <c r="G32" s="48" t="s">
        <v>85</v>
      </c>
      <c r="H32" s="48"/>
      <c r="I32" s="48"/>
      <c r="J32" s="48"/>
      <c r="K32" s="48"/>
      <c r="L32" s="48"/>
      <c r="M32" s="48"/>
      <c r="N32" s="48"/>
      <c r="P32" s="30"/>
    </row>
  </sheetData>
  <mergeCells count="8">
    <mergeCell ref="G26:N26"/>
    <mergeCell ref="G25:N25"/>
    <mergeCell ref="G32:N32"/>
    <mergeCell ref="G31:N31"/>
    <mergeCell ref="G30:N30"/>
    <mergeCell ref="G29:N29"/>
    <mergeCell ref="G28:N28"/>
    <mergeCell ref="G27:N27"/>
  </mergeCells>
  <conditionalFormatting sqref="F6:K7">
    <cfRule type="cellIs" dxfId="3" priority="2" operator="equal">
      <formula>1</formula>
    </cfRule>
  </conditionalFormatting>
  <conditionalFormatting sqref="B28:C28">
    <cfRule type="cellIs" dxfId="2" priority="1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showRowColHeaders="0" zoomScale="85" zoomScaleNormal="85" workbookViewId="0">
      <selection activeCell="S34" sqref="S34"/>
    </sheetView>
  </sheetViews>
  <sheetFormatPr defaultColWidth="9.140625" defaultRowHeight="15" x14ac:dyDescent="0.25"/>
  <cols>
    <col min="1" max="1" width="5.7109375" style="1" customWidth="1"/>
    <col min="2" max="2" width="9.140625" style="1"/>
    <col min="3" max="3" width="13.140625" style="1" customWidth="1"/>
    <col min="4" max="4" width="11.140625" style="1" customWidth="1"/>
    <col min="5" max="16384" width="9.140625" style="1"/>
  </cols>
  <sheetData>
    <row r="2" spans="2:20" x14ac:dyDescent="0.25">
      <c r="B2" s="7" t="s">
        <v>89</v>
      </c>
      <c r="J2" s="35">
        <v>1</v>
      </c>
      <c r="K2" s="49" t="s">
        <v>112</v>
      </c>
      <c r="L2" s="50"/>
      <c r="M2" s="50"/>
      <c r="N2" s="50"/>
      <c r="O2" s="50"/>
      <c r="P2" s="50"/>
      <c r="Q2" s="51"/>
      <c r="S2" s="6">
        <f>Számolás!U21</f>
        <v>0</v>
      </c>
      <c r="T2" s="6">
        <f>Számolás!U22</f>
        <v>0</v>
      </c>
    </row>
    <row r="3" spans="2:20" x14ac:dyDescent="0.25">
      <c r="J3" s="35">
        <v>2</v>
      </c>
      <c r="K3" s="49" t="s">
        <v>113</v>
      </c>
      <c r="L3" s="50"/>
      <c r="M3" s="50"/>
      <c r="N3" s="50"/>
      <c r="O3" s="50"/>
      <c r="P3" s="50"/>
      <c r="Q3" s="51"/>
      <c r="S3" s="6">
        <f>Számolás!V21</f>
        <v>0</v>
      </c>
      <c r="T3" s="6">
        <f>Számolás!V22</f>
        <v>0</v>
      </c>
    </row>
    <row r="4" spans="2:20" x14ac:dyDescent="0.25">
      <c r="B4" s="7" t="s">
        <v>90</v>
      </c>
      <c r="J4" s="35">
        <v>3</v>
      </c>
      <c r="K4" s="49" t="s">
        <v>114</v>
      </c>
      <c r="L4" s="50"/>
      <c r="M4" s="50"/>
      <c r="N4" s="50"/>
      <c r="O4" s="50"/>
      <c r="P4" s="50"/>
      <c r="Q4" s="51"/>
      <c r="S4" s="6">
        <f>Számolás!W21</f>
        <v>0</v>
      </c>
      <c r="T4" s="6">
        <f>Számolás!W22</f>
        <v>0</v>
      </c>
    </row>
    <row r="5" spans="2:20" x14ac:dyDescent="0.25">
      <c r="B5" s="7" t="s">
        <v>109</v>
      </c>
      <c r="J5" s="35">
        <v>4</v>
      </c>
      <c r="K5" s="49" t="s">
        <v>115</v>
      </c>
      <c r="L5" s="50"/>
      <c r="M5" s="50"/>
      <c r="N5" s="50"/>
      <c r="O5" s="50"/>
      <c r="P5" s="50"/>
      <c r="Q5" s="51"/>
      <c r="S5" s="6">
        <f>Számolás!X21</f>
        <v>0</v>
      </c>
      <c r="T5" s="6">
        <f>Számolás!X22</f>
        <v>0</v>
      </c>
    </row>
    <row r="8" spans="2:20" x14ac:dyDescent="0.25">
      <c r="B8" s="36" t="s">
        <v>110</v>
      </c>
      <c r="C8" s="36" t="s">
        <v>111</v>
      </c>
      <c r="E8" s="19">
        <v>1</v>
      </c>
      <c r="F8" s="19">
        <v>2</v>
      </c>
      <c r="G8" s="19">
        <v>3</v>
      </c>
      <c r="H8" s="19">
        <v>4</v>
      </c>
    </row>
    <row r="9" spans="2:20" x14ac:dyDescent="0.25">
      <c r="B9" s="37">
        <v>0</v>
      </c>
      <c r="C9" s="38">
        <v>22.513200000000001</v>
      </c>
      <c r="E9" s="4"/>
      <c r="F9" s="4"/>
      <c r="G9" s="4"/>
      <c r="H9" s="4"/>
    </row>
    <row r="10" spans="2:20" x14ac:dyDescent="0.25">
      <c r="B10" s="37">
        <v>4.1666666666666664E-2</v>
      </c>
      <c r="C10" s="38">
        <v>22.3459</v>
      </c>
      <c r="E10" s="4"/>
      <c r="F10" s="4"/>
      <c r="G10" s="4"/>
      <c r="H10" s="4"/>
    </row>
    <row r="11" spans="2:20" x14ac:dyDescent="0.25">
      <c r="B11" s="37">
        <v>8.3333333333333301E-2</v>
      </c>
      <c r="C11" s="38">
        <v>22.142299999999999</v>
      </c>
      <c r="E11" s="4"/>
      <c r="F11" s="4"/>
      <c r="G11" s="4"/>
      <c r="H11" s="4"/>
    </row>
    <row r="12" spans="2:20" x14ac:dyDescent="0.25">
      <c r="B12" s="37">
        <v>0.125</v>
      </c>
      <c r="C12" s="38">
        <v>21.9741</v>
      </c>
      <c r="E12" s="4"/>
      <c r="F12" s="4"/>
      <c r="G12" s="4"/>
      <c r="H12" s="4"/>
    </row>
    <row r="13" spans="2:20" x14ac:dyDescent="0.25">
      <c r="B13" s="37">
        <v>0.16666666666666699</v>
      </c>
      <c r="C13" s="38">
        <v>21.898700000000002</v>
      </c>
      <c r="E13" s="4"/>
      <c r="F13" s="4"/>
      <c r="G13" s="4"/>
      <c r="H13" s="4"/>
    </row>
    <row r="14" spans="2:20" x14ac:dyDescent="0.25">
      <c r="B14" s="37">
        <v>0.20833333333333301</v>
      </c>
      <c r="C14" s="38">
        <v>21.7654</v>
      </c>
      <c r="E14" s="4"/>
      <c r="F14" s="4"/>
      <c r="G14" s="4"/>
      <c r="H14" s="4"/>
    </row>
    <row r="15" spans="2:20" x14ac:dyDescent="0.25">
      <c r="B15" s="37">
        <v>0.25</v>
      </c>
      <c r="C15" s="38">
        <v>21.632100000000001</v>
      </c>
      <c r="E15" s="4"/>
      <c r="F15" s="4"/>
      <c r="G15" s="4"/>
      <c r="H15" s="4"/>
    </row>
    <row r="16" spans="2:20" x14ac:dyDescent="0.25">
      <c r="B16" s="37">
        <v>0.29166666666666702</v>
      </c>
      <c r="C16" s="38">
        <v>22.3963</v>
      </c>
      <c r="E16" s="4"/>
      <c r="F16" s="4"/>
      <c r="G16" s="4"/>
      <c r="H16" s="4"/>
    </row>
    <row r="17" spans="2:8" x14ac:dyDescent="0.25">
      <c r="B17" s="37">
        <v>0.33333333333333298</v>
      </c>
      <c r="C17" s="38">
        <v>23.685199999999998</v>
      </c>
      <c r="E17" s="4"/>
      <c r="F17" s="4"/>
      <c r="G17" s="4"/>
      <c r="H17" s="4"/>
    </row>
    <row r="18" spans="2:8" x14ac:dyDescent="0.25">
      <c r="B18" s="37">
        <v>0.375</v>
      </c>
      <c r="C18" s="38">
        <v>24.9741</v>
      </c>
      <c r="E18" s="4"/>
      <c r="F18" s="4"/>
      <c r="G18" s="4"/>
      <c r="H18" s="4"/>
    </row>
    <row r="19" spans="2:8" x14ac:dyDescent="0.25">
      <c r="B19" s="37">
        <v>0.41666666666666702</v>
      </c>
      <c r="C19" s="38">
        <v>26.715900000000001</v>
      </c>
      <c r="E19" s="4"/>
      <c r="F19" s="4"/>
      <c r="G19" s="4"/>
      <c r="H19" s="4"/>
    </row>
    <row r="20" spans="2:8" x14ac:dyDescent="0.25">
      <c r="B20" s="37">
        <v>0.45833333333333298</v>
      </c>
      <c r="C20" s="38">
        <v>31.1755</v>
      </c>
      <c r="E20" s="4"/>
      <c r="F20" s="4"/>
      <c r="G20" s="4"/>
      <c r="H20" s="4"/>
    </row>
    <row r="21" spans="2:8" x14ac:dyDescent="0.25">
      <c r="B21" s="37">
        <v>0.5</v>
      </c>
      <c r="C21" s="38">
        <v>32.612299999999998</v>
      </c>
      <c r="E21" s="4"/>
      <c r="F21" s="4"/>
      <c r="G21" s="4"/>
      <c r="H21" s="4"/>
    </row>
    <row r="22" spans="2:8" x14ac:dyDescent="0.25">
      <c r="B22" s="37">
        <v>0.54166666666666696</v>
      </c>
      <c r="C22" s="38">
        <v>33.632399999999997</v>
      </c>
      <c r="E22" s="4"/>
      <c r="F22" s="4"/>
      <c r="G22" s="4"/>
      <c r="H22" s="4"/>
    </row>
    <row r="23" spans="2:8" x14ac:dyDescent="0.25">
      <c r="B23" s="37">
        <v>0.58333333333333304</v>
      </c>
      <c r="C23" s="38">
        <v>35.763199999999998</v>
      </c>
      <c r="E23" s="4"/>
      <c r="F23" s="4"/>
      <c r="G23" s="4"/>
      <c r="H23" s="4"/>
    </row>
    <row r="24" spans="2:8" x14ac:dyDescent="0.25">
      <c r="B24" s="37">
        <v>0.625</v>
      </c>
      <c r="C24" s="38">
        <v>36.198700000000002</v>
      </c>
      <c r="E24" s="4"/>
      <c r="F24" s="4"/>
      <c r="G24" s="4"/>
      <c r="H24" s="4"/>
    </row>
    <row r="25" spans="2:8" x14ac:dyDescent="0.25">
      <c r="B25" s="37">
        <v>0.66666666666666696</v>
      </c>
      <c r="C25" s="38">
        <v>35.596499999999999</v>
      </c>
      <c r="E25" s="4"/>
      <c r="F25" s="4"/>
      <c r="G25" s="4"/>
      <c r="H25" s="4"/>
    </row>
    <row r="26" spans="2:8" x14ac:dyDescent="0.25">
      <c r="B26" s="37">
        <v>0.70833333333333304</v>
      </c>
      <c r="C26" s="38">
        <v>31.332100000000001</v>
      </c>
      <c r="E26" s="4"/>
      <c r="F26" s="4"/>
      <c r="G26" s="4"/>
      <c r="H26" s="4"/>
    </row>
    <row r="27" spans="2:8" x14ac:dyDescent="0.25">
      <c r="B27" s="37">
        <v>0.75</v>
      </c>
      <c r="C27" s="38">
        <v>30.174099999999999</v>
      </c>
      <c r="E27" s="4"/>
      <c r="F27" s="4"/>
      <c r="G27" s="4"/>
      <c r="H27" s="4"/>
    </row>
    <row r="28" spans="2:8" x14ac:dyDescent="0.25">
      <c r="B28" s="37">
        <v>0.79166666666666696</v>
      </c>
      <c r="C28" s="38">
        <v>28.714700000000001</v>
      </c>
      <c r="E28" s="4"/>
      <c r="F28" s="4"/>
      <c r="G28" s="4"/>
      <c r="H28" s="4"/>
    </row>
    <row r="29" spans="2:8" x14ac:dyDescent="0.25">
      <c r="B29" s="37">
        <v>0.83333333333333304</v>
      </c>
      <c r="C29" s="38">
        <v>27.625800000000002</v>
      </c>
      <c r="E29" s="4"/>
      <c r="F29" s="4"/>
      <c r="G29" s="4"/>
      <c r="H29" s="4"/>
    </row>
    <row r="30" spans="2:8" x14ac:dyDescent="0.25">
      <c r="B30" s="37">
        <v>0.875</v>
      </c>
      <c r="C30" s="38">
        <v>26.436900000000001</v>
      </c>
      <c r="E30" s="4"/>
      <c r="F30" s="4"/>
      <c r="G30" s="4"/>
      <c r="H30" s="4"/>
    </row>
    <row r="31" spans="2:8" x14ac:dyDescent="0.25">
      <c r="B31" s="37">
        <v>0.91666666666666696</v>
      </c>
      <c r="C31" s="38">
        <v>25.385200000000001</v>
      </c>
      <c r="E31" s="4"/>
      <c r="F31" s="4"/>
      <c r="G31" s="4"/>
      <c r="H31" s="4"/>
    </row>
    <row r="32" spans="2:8" x14ac:dyDescent="0.25">
      <c r="B32" s="37">
        <v>0.95833333333333304</v>
      </c>
      <c r="C32" s="38">
        <v>22.296299999999999</v>
      </c>
      <c r="E32" s="4"/>
      <c r="F32" s="4"/>
      <c r="G32" s="4"/>
      <c r="H32" s="4"/>
    </row>
    <row r="33" spans="2:8" x14ac:dyDescent="0.25">
      <c r="B33" s="37">
        <v>1</v>
      </c>
      <c r="C33" s="38">
        <v>22.174099999999999</v>
      </c>
      <c r="E33" s="4"/>
      <c r="F33" s="4"/>
      <c r="G33" s="4"/>
      <c r="H33" s="4"/>
    </row>
  </sheetData>
  <mergeCells count="4">
    <mergeCell ref="K5:Q5"/>
    <mergeCell ref="K4:Q4"/>
    <mergeCell ref="K3:Q3"/>
    <mergeCell ref="K2:Q2"/>
  </mergeCells>
  <conditionalFormatting sqref="S2:T5">
    <cfRule type="cellIs" dxfId="1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showRowColHeaders="0" workbookViewId="0"/>
  </sheetViews>
  <sheetFormatPr defaultColWidth="9.140625" defaultRowHeight="15" x14ac:dyDescent="0.25"/>
  <cols>
    <col min="1" max="9" width="9.140625" style="1"/>
    <col min="10" max="10" width="9.140625" style="1" customWidth="1"/>
    <col min="11" max="16384" width="9.140625" style="1"/>
  </cols>
  <sheetData>
    <row r="2" spans="2:9" x14ac:dyDescent="0.25">
      <c r="B2" s="7" t="s">
        <v>91</v>
      </c>
    </row>
    <row r="4" spans="2:9" x14ac:dyDescent="0.25">
      <c r="B4" s="7" t="s">
        <v>92</v>
      </c>
    </row>
    <row r="5" spans="2:9" x14ac:dyDescent="0.25">
      <c r="B5" s="7" t="s">
        <v>98</v>
      </c>
    </row>
    <row r="8" spans="2:9" x14ac:dyDescent="0.25">
      <c r="B8" s="19" t="s">
        <v>97</v>
      </c>
      <c r="C8" s="19" t="s">
        <v>25</v>
      </c>
      <c r="D8" s="19" t="s">
        <v>93</v>
      </c>
      <c r="E8" s="19" t="s">
        <v>94</v>
      </c>
      <c r="F8" s="19" t="s">
        <v>95</v>
      </c>
      <c r="G8" s="19" t="s">
        <v>96</v>
      </c>
      <c r="I8" s="35" t="s">
        <v>99</v>
      </c>
    </row>
    <row r="9" spans="2:9" x14ac:dyDescent="0.25">
      <c r="B9" s="19">
        <v>1</v>
      </c>
      <c r="C9" s="43">
        <v>12</v>
      </c>
      <c r="D9" s="43">
        <v>16</v>
      </c>
      <c r="E9" s="43">
        <v>12</v>
      </c>
      <c r="F9" s="43">
        <v>6</v>
      </c>
      <c r="G9" s="43">
        <v>15</v>
      </c>
      <c r="I9" s="4"/>
    </row>
    <row r="10" spans="2:9" x14ac:dyDescent="0.25">
      <c r="B10" s="19">
        <v>2</v>
      </c>
      <c r="C10" s="43">
        <v>14</v>
      </c>
      <c r="D10" s="43">
        <v>15</v>
      </c>
      <c r="E10" s="43">
        <v>14</v>
      </c>
      <c r="F10" s="43">
        <v>9</v>
      </c>
      <c r="G10" s="43">
        <v>14</v>
      </c>
      <c r="I10" s="4"/>
    </row>
    <row r="11" spans="2:9" x14ac:dyDescent="0.25">
      <c r="B11" s="19">
        <v>3</v>
      </c>
      <c r="C11" s="43">
        <v>16</v>
      </c>
      <c r="D11" s="43">
        <v>17</v>
      </c>
      <c r="E11" s="43">
        <v>16</v>
      </c>
      <c r="F11" s="43">
        <v>7</v>
      </c>
      <c r="G11" s="43">
        <v>13</v>
      </c>
      <c r="I11" s="4"/>
    </row>
    <row r="12" spans="2:9" x14ac:dyDescent="0.25">
      <c r="B12" s="19">
        <v>4</v>
      </c>
      <c r="C12" s="43">
        <v>9</v>
      </c>
      <c r="D12" s="43">
        <v>19</v>
      </c>
      <c r="E12" s="43">
        <v>13</v>
      </c>
      <c r="F12" s="43">
        <v>8</v>
      </c>
      <c r="G12" s="43">
        <v>16</v>
      </c>
      <c r="I12" s="4"/>
    </row>
    <row r="13" spans="2:9" x14ac:dyDescent="0.25">
      <c r="B13" s="19">
        <v>5</v>
      </c>
      <c r="C13" s="43">
        <v>0</v>
      </c>
      <c r="D13" s="43">
        <v>13</v>
      </c>
      <c r="E13" s="43">
        <v>12</v>
      </c>
      <c r="F13" s="43">
        <v>9</v>
      </c>
      <c r="G13" s="43">
        <v>18</v>
      </c>
      <c r="I13" s="4"/>
    </row>
    <row r="14" spans="2:9" x14ac:dyDescent="0.25">
      <c r="B14" s="19">
        <v>6</v>
      </c>
      <c r="C14" s="43">
        <v>8</v>
      </c>
      <c r="D14" s="43">
        <v>15</v>
      </c>
      <c r="E14" s="43">
        <v>11</v>
      </c>
      <c r="F14" s="43">
        <v>6</v>
      </c>
      <c r="G14" s="43">
        <v>17</v>
      </c>
      <c r="I14" s="4"/>
    </row>
    <row r="15" spans="2:9" x14ac:dyDescent="0.25">
      <c r="B15" s="19">
        <v>7</v>
      </c>
      <c r="C15" s="43">
        <v>15</v>
      </c>
      <c r="D15" s="43">
        <v>14</v>
      </c>
      <c r="E15" s="43">
        <v>10</v>
      </c>
      <c r="F15" s="43">
        <v>11</v>
      </c>
      <c r="G15" s="43">
        <v>13</v>
      </c>
      <c r="I15" s="4"/>
    </row>
    <row r="16" spans="2:9" x14ac:dyDescent="0.25">
      <c r="B16" s="19">
        <v>8</v>
      </c>
      <c r="C16" s="43">
        <v>14</v>
      </c>
      <c r="D16" s="43">
        <v>16</v>
      </c>
      <c r="E16" s="43">
        <v>9</v>
      </c>
      <c r="F16" s="43">
        <v>12</v>
      </c>
      <c r="G16" s="43">
        <v>12</v>
      </c>
      <c r="I16" s="4"/>
    </row>
    <row r="17" spans="2:16" x14ac:dyDescent="0.25">
      <c r="B17" s="19">
        <v>9</v>
      </c>
      <c r="C17" s="43">
        <v>14</v>
      </c>
      <c r="D17" s="43">
        <v>17</v>
      </c>
      <c r="E17" s="43">
        <v>8</v>
      </c>
      <c r="F17" s="43">
        <v>0</v>
      </c>
      <c r="G17" s="43">
        <v>11</v>
      </c>
      <c r="I17" s="4"/>
    </row>
    <row r="18" spans="2:16" x14ac:dyDescent="0.25">
      <c r="B18" s="19">
        <v>10</v>
      </c>
      <c r="C18" s="43">
        <v>16</v>
      </c>
      <c r="D18" s="43">
        <v>18</v>
      </c>
      <c r="E18" s="43">
        <v>15</v>
      </c>
      <c r="F18" s="43">
        <v>0</v>
      </c>
      <c r="G18" s="43">
        <v>15</v>
      </c>
      <c r="I18" s="4"/>
    </row>
    <row r="19" spans="2:16" x14ac:dyDescent="0.25">
      <c r="B19" s="19">
        <v>11</v>
      </c>
      <c r="C19" s="43">
        <v>18</v>
      </c>
      <c r="D19" s="43">
        <v>19</v>
      </c>
      <c r="E19" s="43">
        <v>16</v>
      </c>
      <c r="F19" s="43">
        <v>15</v>
      </c>
      <c r="G19" s="43">
        <v>16</v>
      </c>
      <c r="I19" s="4"/>
    </row>
    <row r="23" spans="2:16" x14ac:dyDescent="0.25">
      <c r="B23" s="2" t="s">
        <v>0</v>
      </c>
      <c r="C23" s="48" t="s">
        <v>100</v>
      </c>
      <c r="D23" s="48"/>
      <c r="E23" s="48"/>
      <c r="F23" s="48"/>
      <c r="G23" s="48"/>
      <c r="H23" s="48"/>
      <c r="I23" s="48"/>
      <c r="J23" s="48"/>
      <c r="K23" s="48"/>
      <c r="O23" s="6">
        <f>Számolás!P15</f>
        <v>0</v>
      </c>
      <c r="P23" s="6">
        <f>Számolás!Q15</f>
        <v>0</v>
      </c>
    </row>
    <row r="24" spans="2:16" x14ac:dyDescent="0.25">
      <c r="B24" s="2" t="s">
        <v>1</v>
      </c>
      <c r="C24" s="48" t="s">
        <v>101</v>
      </c>
      <c r="D24" s="48"/>
      <c r="E24" s="48"/>
      <c r="F24" s="48"/>
      <c r="G24" s="48"/>
      <c r="H24" s="48"/>
      <c r="I24" s="48"/>
      <c r="J24" s="48"/>
      <c r="K24" s="48"/>
      <c r="L24" s="4"/>
      <c r="O24" s="6">
        <f>Számolás!Q16</f>
        <v>0</v>
      </c>
    </row>
    <row r="25" spans="2:16" x14ac:dyDescent="0.25">
      <c r="B25" s="2" t="s">
        <v>2</v>
      </c>
      <c r="C25" s="48" t="s">
        <v>103</v>
      </c>
      <c r="D25" s="48"/>
      <c r="E25" s="48"/>
      <c r="F25" s="48"/>
      <c r="G25" s="48"/>
      <c r="H25" s="48"/>
      <c r="I25" s="48"/>
      <c r="J25" s="48"/>
      <c r="K25" s="48"/>
      <c r="L25" s="4"/>
      <c r="O25" s="6">
        <f>Számolás!Q17</f>
        <v>0</v>
      </c>
    </row>
    <row r="26" spans="2:16" x14ac:dyDescent="0.25">
      <c r="B26" s="2" t="s">
        <v>3</v>
      </c>
      <c r="C26" s="48" t="s">
        <v>104</v>
      </c>
      <c r="D26" s="48"/>
      <c r="E26" s="48"/>
      <c r="F26" s="48"/>
      <c r="G26" s="48"/>
      <c r="H26" s="48"/>
      <c r="I26" s="48"/>
      <c r="J26" s="48"/>
      <c r="K26" s="48"/>
      <c r="L26" s="4"/>
      <c r="O26" s="6">
        <f>Számolás!Q18</f>
        <v>0</v>
      </c>
    </row>
    <row r="27" spans="2:16" x14ac:dyDescent="0.25">
      <c r="B27" s="2" t="s">
        <v>4</v>
      </c>
      <c r="C27" s="48" t="s">
        <v>108</v>
      </c>
      <c r="D27" s="48"/>
      <c r="E27" s="48"/>
      <c r="F27" s="48"/>
      <c r="G27" s="48"/>
      <c r="H27" s="48"/>
      <c r="I27" s="48"/>
      <c r="J27" s="48"/>
      <c r="K27" s="48"/>
      <c r="L27" s="4"/>
      <c r="O27" s="6">
        <f>Számolás!Q19</f>
        <v>0</v>
      </c>
    </row>
    <row r="28" spans="2:16" x14ac:dyDescent="0.25">
      <c r="B28" s="2" t="s">
        <v>5</v>
      </c>
      <c r="C28" s="48" t="s">
        <v>105</v>
      </c>
      <c r="D28" s="48"/>
      <c r="E28" s="48"/>
      <c r="F28" s="48"/>
      <c r="G28" s="48"/>
      <c r="H28" s="48"/>
      <c r="I28" s="48"/>
      <c r="J28" s="48"/>
      <c r="K28" s="48"/>
      <c r="L28" s="4"/>
      <c r="O28" s="6">
        <f>Számolás!Q20</f>
        <v>0</v>
      </c>
    </row>
    <row r="29" spans="2:16" x14ac:dyDescent="0.25">
      <c r="B29" s="2" t="s">
        <v>6</v>
      </c>
      <c r="C29" s="48" t="s">
        <v>106</v>
      </c>
      <c r="D29" s="48"/>
      <c r="E29" s="48"/>
      <c r="F29" s="48"/>
      <c r="G29" s="48"/>
      <c r="H29" s="48"/>
      <c r="I29" s="48"/>
      <c r="J29" s="48"/>
      <c r="K29" s="48"/>
      <c r="L29" s="4"/>
      <c r="O29" s="6">
        <f>Számolás!Q21</f>
        <v>0</v>
      </c>
    </row>
    <row r="30" spans="2:16" x14ac:dyDescent="0.25">
      <c r="B30" s="2" t="s">
        <v>7</v>
      </c>
      <c r="C30" s="48" t="s">
        <v>107</v>
      </c>
      <c r="D30" s="48"/>
      <c r="E30" s="48"/>
      <c r="F30" s="48"/>
      <c r="G30" s="48"/>
      <c r="H30" s="48"/>
      <c r="I30" s="48"/>
      <c r="J30" s="48"/>
      <c r="K30" s="48"/>
      <c r="L30" s="4"/>
      <c r="O30" s="6">
        <f>Számolás!Q22</f>
        <v>0</v>
      </c>
    </row>
  </sheetData>
  <mergeCells count="8">
    <mergeCell ref="C24:K24"/>
    <mergeCell ref="C23:K23"/>
    <mergeCell ref="C30:K30"/>
    <mergeCell ref="C29:K29"/>
    <mergeCell ref="C28:K28"/>
    <mergeCell ref="C27:K27"/>
    <mergeCell ref="C26:K26"/>
    <mergeCell ref="C25:K25"/>
  </mergeCells>
  <conditionalFormatting sqref="O24:O30 O23:P23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1"/>
  <sheetViews>
    <sheetView workbookViewId="0"/>
  </sheetViews>
  <sheetFormatPr defaultColWidth="9.140625" defaultRowHeight="15" x14ac:dyDescent="0.25"/>
  <cols>
    <col min="1" max="2" width="9.140625" style="1"/>
    <col min="3" max="3" width="13.42578125" style="1" bestFit="1" customWidth="1"/>
    <col min="4" max="4" width="11.5703125" style="1" customWidth="1"/>
    <col min="5" max="5" width="13.140625" style="1" customWidth="1"/>
    <col min="6" max="16384" width="9.140625" style="1"/>
  </cols>
  <sheetData>
    <row r="4" spans="3:5" ht="37.5" x14ac:dyDescent="0.25">
      <c r="C4" s="40" t="s">
        <v>116</v>
      </c>
      <c r="D4" s="41" t="s">
        <v>124</v>
      </c>
      <c r="E4" s="41" t="s">
        <v>123</v>
      </c>
    </row>
    <row r="5" spans="3:5" ht="21" x14ac:dyDescent="0.35">
      <c r="C5" s="42" t="s">
        <v>117</v>
      </c>
      <c r="D5" s="43">
        <v>6</v>
      </c>
      <c r="E5" s="19">
        <f>Számolás!E17</f>
        <v>0</v>
      </c>
    </row>
    <row r="6" spans="3:5" ht="21" x14ac:dyDescent="0.35">
      <c r="C6" s="42" t="s">
        <v>118</v>
      </c>
      <c r="D6" s="43">
        <v>12</v>
      </c>
      <c r="E6" s="19">
        <f>Számolás!I17</f>
        <v>0</v>
      </c>
    </row>
    <row r="7" spans="3:5" ht="21" x14ac:dyDescent="0.35">
      <c r="C7" s="42" t="s">
        <v>119</v>
      </c>
      <c r="D7" s="43">
        <v>8</v>
      </c>
      <c r="E7" s="19">
        <f>Számolás!S13</f>
        <v>0</v>
      </c>
    </row>
    <row r="8" spans="3:5" ht="21" x14ac:dyDescent="0.35">
      <c r="C8" s="42" t="s">
        <v>120</v>
      </c>
      <c r="D8" s="43">
        <v>8</v>
      </c>
      <c r="E8" s="19">
        <f>Számolás!W24</f>
        <v>0</v>
      </c>
    </row>
    <row r="9" spans="3:5" ht="21" x14ac:dyDescent="0.35">
      <c r="C9" s="42" t="s">
        <v>121</v>
      </c>
      <c r="D9" s="43">
        <v>8</v>
      </c>
      <c r="E9" s="19">
        <f>Számolás!Q24</f>
        <v>0</v>
      </c>
    </row>
    <row r="10" spans="3:5" ht="21" x14ac:dyDescent="0.35">
      <c r="C10" s="42" t="s">
        <v>122</v>
      </c>
      <c r="D10" s="43">
        <f>SUM(D5:D9)</f>
        <v>42</v>
      </c>
      <c r="E10" s="19">
        <f>SUM(E5:E9)</f>
        <v>0</v>
      </c>
    </row>
    <row r="11" spans="3:5" ht="21" x14ac:dyDescent="0.35">
      <c r="C11" s="52" t="s">
        <v>125</v>
      </c>
      <c r="D11" s="52"/>
      <c r="E11" s="44">
        <f>VLOOKUP(E10,Számolás!N27:O31,2,1)</f>
        <v>1</v>
      </c>
    </row>
  </sheetData>
  <sheetProtection algorithmName="SHA-512" hashValue="OyRVrp0reX4Xkl7Uuy3oAv0w5fGVUS3BsQjRWDATYgprlGmjG63ke6Ie+5rHQdA0GluxqsvfYhHZPh1v4S/IhA==" saltValue="YWroMhisksdA1uGPzlYhVw==" spinCount="100000" sheet="1" objects="1" scenarios="1"/>
  <mergeCells count="1">
    <mergeCell ref="C11:D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C9" zoomScaleNormal="100" workbookViewId="0">
      <selection activeCell="O28" sqref="O28"/>
    </sheetView>
  </sheetViews>
  <sheetFormatPr defaultRowHeight="15" x14ac:dyDescent="0.25"/>
  <cols>
    <col min="3" max="3" width="10.5703125" bestFit="1" customWidth="1"/>
    <col min="4" max="4" width="10.140625" customWidth="1"/>
    <col min="15" max="15" width="12" bestFit="1" customWidth="1"/>
  </cols>
  <sheetData>
    <row r="1" spans="1:24" x14ac:dyDescent="0.25">
      <c r="A1" s="8"/>
      <c r="B1" s="9"/>
      <c r="C1" s="9"/>
      <c r="D1" s="9"/>
      <c r="E1" s="10"/>
      <c r="F1" s="8"/>
      <c r="G1" s="9"/>
      <c r="H1" s="9"/>
      <c r="I1" s="10"/>
      <c r="J1" s="8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4" x14ac:dyDescent="0.25">
      <c r="A2" s="11"/>
      <c r="B2" s="12"/>
      <c r="C2" s="12" t="s">
        <v>51</v>
      </c>
      <c r="D2" s="12"/>
      <c r="E2" s="13"/>
      <c r="F2" s="11"/>
      <c r="G2" s="12"/>
      <c r="H2" s="12"/>
      <c r="I2" s="13"/>
      <c r="J2" s="11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4" x14ac:dyDescent="0.25">
      <c r="A3" s="11"/>
      <c r="B3" s="12"/>
      <c r="C3" s="12"/>
      <c r="D3" s="12"/>
      <c r="E3" s="13"/>
      <c r="F3" s="11"/>
      <c r="G3" s="12"/>
      <c r="H3" s="12"/>
      <c r="I3" s="13"/>
      <c r="J3" s="11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spans="1:24" x14ac:dyDescent="0.25">
      <c r="A4" s="11" t="s">
        <v>33</v>
      </c>
      <c r="B4" s="12"/>
      <c r="C4" s="12" t="s">
        <v>23</v>
      </c>
      <c r="D4" s="12">
        <f>Elmélet!D6</f>
        <v>0</v>
      </c>
      <c r="E4" s="13">
        <f>IF(D4="",0,IF(D4=C4,1,0))</f>
        <v>0</v>
      </c>
      <c r="F4" s="11"/>
      <c r="G4" s="25">
        <v>3.888888888888889E-2</v>
      </c>
      <c r="H4" s="27">
        <f>'1. Feladat'!K9</f>
        <v>0</v>
      </c>
      <c r="I4" s="13">
        <f>IF(H4="",0,IF(G4=H4,1,0))</f>
        <v>0</v>
      </c>
      <c r="J4" s="11"/>
      <c r="K4" s="12">
        <v>31.4</v>
      </c>
      <c r="L4" s="12">
        <v>9.9176610145739499</v>
      </c>
      <c r="M4" s="12">
        <v>4.4944000000000006</v>
      </c>
      <c r="N4" s="12">
        <v>6547.6284799999994</v>
      </c>
      <c r="O4" s="12">
        <v>16779.355001891541</v>
      </c>
      <c r="P4" s="12">
        <v>131.88</v>
      </c>
      <c r="Q4" s="12"/>
      <c r="R4" s="32">
        <v>49.7</v>
      </c>
      <c r="S4" s="4">
        <v>539.88</v>
      </c>
      <c r="T4" s="13"/>
    </row>
    <row r="5" spans="1:24" x14ac:dyDescent="0.25">
      <c r="A5" s="11" t="s">
        <v>27</v>
      </c>
      <c r="B5" s="12"/>
      <c r="C5" s="12" t="s">
        <v>24</v>
      </c>
      <c r="D5" s="12">
        <f>Elmélet!D7</f>
        <v>0</v>
      </c>
      <c r="E5" s="13">
        <f t="shared" ref="E5:E15" si="0">IF(D5="",0,IF(D5=C5,1,0))</f>
        <v>0</v>
      </c>
      <c r="F5" s="11"/>
      <c r="G5" s="4">
        <v>3</v>
      </c>
      <c r="H5" s="28">
        <f>'1. Feladat'!K10</f>
        <v>0</v>
      </c>
      <c r="I5" s="13">
        <f t="shared" ref="I5:I15" si="1">IF(H5="",0,IF(G5=H5,1,0))</f>
        <v>0</v>
      </c>
      <c r="J5" s="11"/>
      <c r="K5" s="12">
        <v>57</v>
      </c>
      <c r="L5" s="12">
        <v>7.4906608520210014</v>
      </c>
      <c r="M5" s="12">
        <v>24.800400000000003</v>
      </c>
      <c r="N5" s="12">
        <v>-15927.384600000003</v>
      </c>
      <c r="O5" s="12">
        <v>513121885.16017669</v>
      </c>
      <c r="P5" s="12">
        <v>4.0900000000000034</v>
      </c>
      <c r="Q5" s="12"/>
      <c r="R5" s="12"/>
      <c r="S5" s="12"/>
      <c r="T5" s="13"/>
    </row>
    <row r="6" spans="1:24" x14ac:dyDescent="0.25">
      <c r="A6" s="11" t="s">
        <v>36</v>
      </c>
      <c r="B6" s="12"/>
      <c r="C6" s="12" t="s">
        <v>26</v>
      </c>
      <c r="D6" s="12">
        <f>Elmélet!D8</f>
        <v>0</v>
      </c>
      <c r="E6" s="13">
        <f t="shared" si="0"/>
        <v>0</v>
      </c>
      <c r="F6" s="11"/>
      <c r="G6" s="4">
        <v>191</v>
      </c>
      <c r="H6" s="28">
        <f>'1. Feladat'!K11</f>
        <v>0</v>
      </c>
      <c r="I6" s="13">
        <f t="shared" si="1"/>
        <v>0</v>
      </c>
      <c r="J6" s="11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1:24" x14ac:dyDescent="0.25">
      <c r="A7" s="11" t="s">
        <v>23</v>
      </c>
      <c r="B7" s="12"/>
      <c r="C7" s="12" t="s">
        <v>27</v>
      </c>
      <c r="D7" s="12">
        <f>Elmélet!D9</f>
        <v>0</v>
      </c>
      <c r="E7" s="13">
        <f t="shared" si="0"/>
        <v>0</v>
      </c>
      <c r="F7" s="11"/>
      <c r="G7" s="4">
        <v>6</v>
      </c>
      <c r="H7" s="28">
        <f>'1. Feladat'!K12</f>
        <v>0</v>
      </c>
      <c r="I7" s="13">
        <f t="shared" si="1"/>
        <v>0</v>
      </c>
      <c r="J7" s="11"/>
      <c r="K7" s="12">
        <f>'2. Feladat'!F10</f>
        <v>0</v>
      </c>
      <c r="L7" s="12">
        <f>'2. Feladat'!G10</f>
        <v>0</v>
      </c>
      <c r="M7" s="12">
        <f>'2. Feladat'!H10</f>
        <v>0</v>
      </c>
      <c r="N7" s="12">
        <f>'2. Feladat'!I10</f>
        <v>0</v>
      </c>
      <c r="O7" s="12">
        <f>'2. Feladat'!J10</f>
        <v>0</v>
      </c>
      <c r="P7" s="12">
        <f>'2. Feladat'!K10</f>
        <v>0</v>
      </c>
      <c r="Q7" s="12"/>
      <c r="R7" s="34">
        <f>'2. Feladat'!B26</f>
        <v>0</v>
      </c>
      <c r="S7" s="34">
        <f>'2. Feladat'!C26</f>
        <v>0</v>
      </c>
      <c r="T7" s="13"/>
    </row>
    <row r="8" spans="1:24" x14ac:dyDescent="0.25">
      <c r="A8" s="11" t="s">
        <v>30</v>
      </c>
      <c r="B8" s="12"/>
      <c r="C8" s="12" t="s">
        <v>28</v>
      </c>
      <c r="D8" s="12">
        <f>Elmélet!D10</f>
        <v>0</v>
      </c>
      <c r="E8" s="13">
        <f t="shared" si="0"/>
        <v>0</v>
      </c>
      <c r="F8" s="11"/>
      <c r="G8" s="26">
        <v>0.26597222222222222</v>
      </c>
      <c r="H8" s="27">
        <f>'1. Feladat'!K13</f>
        <v>0</v>
      </c>
      <c r="I8" s="13">
        <f t="shared" si="1"/>
        <v>0</v>
      </c>
      <c r="J8" s="11"/>
      <c r="K8" s="12">
        <f>'2. Feladat'!F23</f>
        <v>0</v>
      </c>
      <c r="L8" s="12">
        <f>'2. Feladat'!G23</f>
        <v>0</v>
      </c>
      <c r="M8" s="12">
        <f>'2. Feladat'!H23</f>
        <v>0</v>
      </c>
      <c r="N8" s="12">
        <f>'2. Feladat'!I23</f>
        <v>0</v>
      </c>
      <c r="O8" s="12">
        <f>'2. Feladat'!J23</f>
        <v>0</v>
      </c>
      <c r="P8" s="12">
        <f>'2. Feladat'!K23</f>
        <v>0</v>
      </c>
      <c r="Q8" s="12"/>
      <c r="R8" s="12"/>
      <c r="S8" s="12"/>
      <c r="T8" s="13"/>
    </row>
    <row r="9" spans="1:24" x14ac:dyDescent="0.25">
      <c r="A9" s="11" t="s">
        <v>32</v>
      </c>
      <c r="B9" s="12"/>
      <c r="C9" s="12" t="s">
        <v>29</v>
      </c>
      <c r="D9" s="12">
        <f>Elmélet!D11</f>
        <v>0</v>
      </c>
      <c r="E9" s="13">
        <f t="shared" si="0"/>
        <v>0</v>
      </c>
      <c r="F9" s="11"/>
      <c r="G9" s="25">
        <v>0.20606060606060608</v>
      </c>
      <c r="H9" s="27">
        <f>'1. Feladat'!K14</f>
        <v>0</v>
      </c>
      <c r="I9" s="13">
        <f t="shared" si="1"/>
        <v>0</v>
      </c>
      <c r="J9" s="11"/>
      <c r="K9" s="12"/>
      <c r="L9" s="12"/>
      <c r="M9" s="12"/>
      <c r="N9" s="12"/>
      <c r="O9" s="12"/>
      <c r="P9" s="12"/>
      <c r="Q9" s="12"/>
      <c r="R9" s="12"/>
      <c r="S9" s="12"/>
      <c r="T9" s="13"/>
    </row>
    <row r="10" spans="1:24" x14ac:dyDescent="0.25">
      <c r="A10" s="11" t="s">
        <v>37</v>
      </c>
      <c r="B10" s="12"/>
      <c r="C10" s="12" t="s">
        <v>30</v>
      </c>
      <c r="D10" s="12">
        <f>Elmélet!D12</f>
        <v>0</v>
      </c>
      <c r="E10" s="13">
        <f t="shared" si="0"/>
        <v>0</v>
      </c>
      <c r="F10" s="11"/>
      <c r="G10" s="4">
        <v>9</v>
      </c>
      <c r="H10" s="28">
        <f>'1. Feladat'!K15</f>
        <v>0</v>
      </c>
      <c r="I10" s="13">
        <f t="shared" si="1"/>
        <v>0</v>
      </c>
      <c r="J10" s="11"/>
      <c r="K10" s="12">
        <f>IF(K7="",0,IF(K7=K4,1,0))</f>
        <v>0</v>
      </c>
      <c r="L10" s="12">
        <f t="shared" ref="L10:P11" si="2">IF(L7="",0,IF(L7=L4,1,0))</f>
        <v>0</v>
      </c>
      <c r="M10" s="12">
        <f t="shared" si="2"/>
        <v>0</v>
      </c>
      <c r="N10" s="12">
        <f t="shared" si="2"/>
        <v>0</v>
      </c>
      <c r="O10" s="12">
        <f t="shared" si="2"/>
        <v>0</v>
      </c>
      <c r="P10" s="12">
        <f t="shared" si="2"/>
        <v>0</v>
      </c>
      <c r="Q10" s="12"/>
      <c r="R10" s="12">
        <f>IF(R7="",0,IF(R4=R7,1,0))</f>
        <v>0</v>
      </c>
      <c r="S10" s="12">
        <f>IF(S7="",0,IF(S4=S7,1,0))</f>
        <v>0</v>
      </c>
      <c r="T10" s="13"/>
    </row>
    <row r="11" spans="1:24" x14ac:dyDescent="0.25">
      <c r="A11" s="11" t="s">
        <v>42</v>
      </c>
      <c r="B11" s="12"/>
      <c r="C11" s="12" t="s">
        <v>31</v>
      </c>
      <c r="D11" s="12">
        <f>Elmélet!D13</f>
        <v>0</v>
      </c>
      <c r="E11" s="13">
        <f t="shared" si="0"/>
        <v>0</v>
      </c>
      <c r="F11" s="11"/>
      <c r="G11" s="25">
        <v>0.27708333333333335</v>
      </c>
      <c r="H11" s="27">
        <f>'1. Feladat'!K16</f>
        <v>0</v>
      </c>
      <c r="I11" s="13">
        <f t="shared" si="1"/>
        <v>0</v>
      </c>
      <c r="J11" s="11"/>
      <c r="K11" s="12">
        <f>IF(K8="",0,IF(K8=K5,1,0))</f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/>
      <c r="R11" s="12"/>
      <c r="S11" s="12"/>
      <c r="T11" s="13"/>
    </row>
    <row r="12" spans="1:24" x14ac:dyDescent="0.25">
      <c r="A12" s="11" t="s">
        <v>43</v>
      </c>
      <c r="B12" s="12"/>
      <c r="C12" s="12" t="s">
        <v>32</v>
      </c>
      <c r="D12" s="12">
        <f>Elmélet!D14</f>
        <v>0</v>
      </c>
      <c r="E12" s="13">
        <f t="shared" si="0"/>
        <v>0</v>
      </c>
      <c r="F12" s="11"/>
      <c r="G12" s="26">
        <v>0.28819444444444448</v>
      </c>
      <c r="H12" s="27">
        <f>'1. Feladat'!K17</f>
        <v>0</v>
      </c>
      <c r="I12" s="13">
        <f t="shared" si="1"/>
        <v>0</v>
      </c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3"/>
    </row>
    <row r="13" spans="1:24" x14ac:dyDescent="0.25">
      <c r="A13" s="11" t="s">
        <v>29</v>
      </c>
      <c r="B13" s="12"/>
      <c r="C13" s="12" t="s">
        <v>33</v>
      </c>
      <c r="D13" s="12">
        <f>Elmélet!D15</f>
        <v>0</v>
      </c>
      <c r="E13" s="13">
        <f t="shared" si="0"/>
        <v>0</v>
      </c>
      <c r="F13" s="11"/>
      <c r="G13" s="4">
        <v>4</v>
      </c>
      <c r="H13" s="28">
        <f>'1. Feladat'!K18</f>
        <v>0</v>
      </c>
      <c r="I13" s="13">
        <f t="shared" si="1"/>
        <v>0</v>
      </c>
      <c r="J13" s="14"/>
      <c r="K13" s="15"/>
      <c r="L13" s="15"/>
      <c r="M13" s="15"/>
      <c r="N13" s="15"/>
      <c r="O13" s="15"/>
      <c r="P13" s="15"/>
      <c r="Q13" s="15"/>
      <c r="R13" s="17">
        <v>8</v>
      </c>
      <c r="S13" s="17">
        <f>SUM(K10:P11)/2+SUM(R10:S10)</f>
        <v>0</v>
      </c>
      <c r="T13" s="16"/>
    </row>
    <row r="14" spans="1:24" x14ac:dyDescent="0.25">
      <c r="A14" s="11" t="s">
        <v>45</v>
      </c>
      <c r="B14" s="12"/>
      <c r="C14" s="12" t="s">
        <v>34</v>
      </c>
      <c r="D14" s="12">
        <f>Elmélet!D16</f>
        <v>0</v>
      </c>
      <c r="E14" s="13">
        <f t="shared" si="0"/>
        <v>0</v>
      </c>
      <c r="F14" s="11"/>
      <c r="G14" s="4">
        <v>12</v>
      </c>
      <c r="H14" s="28">
        <f>'1. Feladat'!K19</f>
        <v>0</v>
      </c>
      <c r="I14" s="13">
        <f t="shared" si="1"/>
        <v>0</v>
      </c>
      <c r="J14" s="8"/>
      <c r="K14" s="9"/>
      <c r="L14" s="9"/>
      <c r="M14" s="9"/>
      <c r="N14" s="9"/>
      <c r="O14" s="9"/>
      <c r="P14" s="9"/>
      <c r="Q14" s="9"/>
      <c r="R14" s="9"/>
      <c r="S14" s="9"/>
      <c r="T14" s="10"/>
    </row>
    <row r="15" spans="1:24" x14ac:dyDescent="0.25">
      <c r="A15" s="11" t="s">
        <v>46</v>
      </c>
      <c r="B15" s="12"/>
      <c r="C15" s="12" t="s">
        <v>36</v>
      </c>
      <c r="D15" s="12">
        <f>Elmélet!D17</f>
        <v>0</v>
      </c>
      <c r="E15" s="13">
        <f t="shared" si="0"/>
        <v>0</v>
      </c>
      <c r="F15" s="11"/>
      <c r="G15" s="25">
        <v>0.22430555555555556</v>
      </c>
      <c r="H15" s="27">
        <f>'1. Feladat'!K20</f>
        <v>0</v>
      </c>
      <c r="I15" s="13">
        <f t="shared" si="1"/>
        <v>0</v>
      </c>
      <c r="J15" s="11">
        <v>61</v>
      </c>
      <c r="K15" s="12">
        <v>84</v>
      </c>
      <c r="L15" s="12"/>
      <c r="M15" s="12">
        <f>'4. Feladat'!I9</f>
        <v>0</v>
      </c>
      <c r="N15" s="12">
        <f>'4. Feladat'!I19</f>
        <v>0</v>
      </c>
      <c r="O15" s="12"/>
      <c r="P15" s="12">
        <f>IF(M15="",0,IF(J15=M15,1,0))</f>
        <v>0</v>
      </c>
      <c r="Q15" s="12">
        <f>IF(N15="",0,IF(K15=N15,1,0))</f>
        <v>0</v>
      </c>
      <c r="R15" s="12">
        <f>(P15+Q15)/2</f>
        <v>0</v>
      </c>
      <c r="S15" s="12"/>
      <c r="T15" s="13"/>
      <c r="U15" s="39">
        <v>22.513200000000001</v>
      </c>
      <c r="V15" s="4">
        <v>22.5</v>
      </c>
      <c r="W15" s="4">
        <v>22.520000000000003</v>
      </c>
      <c r="X15" s="4">
        <v>22</v>
      </c>
    </row>
    <row r="16" spans="1:24" x14ac:dyDescent="0.25">
      <c r="A16" s="11" t="s">
        <v>24</v>
      </c>
      <c r="B16" s="12"/>
      <c r="C16" s="12"/>
      <c r="D16" s="12"/>
      <c r="E16" s="13"/>
      <c r="F16" s="11"/>
      <c r="G16" s="12"/>
      <c r="H16" s="12"/>
      <c r="I16" s="13"/>
      <c r="J16" s="11"/>
      <c r="K16" s="12">
        <v>3</v>
      </c>
      <c r="L16" s="12"/>
      <c r="M16" s="12"/>
      <c r="N16" s="12">
        <f>'4. Feladat'!L24</f>
        <v>0</v>
      </c>
      <c r="O16" s="12"/>
      <c r="P16" s="12"/>
      <c r="Q16" s="12">
        <f t="shared" ref="Q16:Q22" si="3">IF(N16="",0,IF(K16=N16,1,0))</f>
        <v>0</v>
      </c>
      <c r="R16" s="12"/>
      <c r="S16" s="12"/>
      <c r="T16" s="13"/>
      <c r="U16" s="39">
        <v>22.174099999999999</v>
      </c>
      <c r="V16" s="4">
        <v>22.2</v>
      </c>
      <c r="W16" s="4">
        <v>22.180000000000003</v>
      </c>
      <c r="X16" s="4">
        <v>22</v>
      </c>
    </row>
    <row r="17" spans="1:24" x14ac:dyDescent="0.25">
      <c r="A17" s="11" t="s">
        <v>26</v>
      </c>
      <c r="B17" s="12"/>
      <c r="C17" s="12"/>
      <c r="D17" s="17">
        <v>6</v>
      </c>
      <c r="E17" s="17">
        <f>SUM(E4:E15)/2</f>
        <v>0</v>
      </c>
      <c r="F17" s="11"/>
      <c r="G17" s="12"/>
      <c r="H17" s="17">
        <v>12</v>
      </c>
      <c r="I17" s="17">
        <f>SUM(I4:I15)</f>
        <v>0</v>
      </c>
      <c r="J17" s="11"/>
      <c r="K17" s="12">
        <v>16</v>
      </c>
      <c r="L17" s="12"/>
      <c r="M17" s="12"/>
      <c r="N17" s="12">
        <f>'4. Feladat'!L25</f>
        <v>0</v>
      </c>
      <c r="O17" s="12"/>
      <c r="P17" s="12"/>
      <c r="Q17" s="12">
        <f t="shared" si="3"/>
        <v>0</v>
      </c>
      <c r="R17" s="12"/>
      <c r="S17" s="12"/>
      <c r="T17" s="13"/>
    </row>
    <row r="18" spans="1:24" x14ac:dyDescent="0.25">
      <c r="A18" s="11" t="s">
        <v>39</v>
      </c>
      <c r="B18" s="12"/>
      <c r="C18" s="12"/>
      <c r="D18" s="12"/>
      <c r="E18" s="13"/>
      <c r="F18" s="11"/>
      <c r="G18" s="12"/>
      <c r="H18" s="12"/>
      <c r="I18" s="13"/>
      <c r="J18" s="11"/>
      <c r="K18" s="12">
        <v>12.363636363636363</v>
      </c>
      <c r="L18" s="12"/>
      <c r="M18" s="12"/>
      <c r="N18" s="12">
        <f>'4. Feladat'!L26</f>
        <v>0</v>
      </c>
      <c r="O18" s="12"/>
      <c r="P18" s="12"/>
      <c r="Q18" s="12">
        <f t="shared" si="3"/>
        <v>0</v>
      </c>
      <c r="R18" s="12"/>
      <c r="S18" s="12"/>
      <c r="T18" s="13"/>
      <c r="U18">
        <f>'3. Feladat'!E9</f>
        <v>0</v>
      </c>
      <c r="V18">
        <f>'3. Feladat'!F9</f>
        <v>0</v>
      </c>
      <c r="W18">
        <f>'3. Feladat'!G9</f>
        <v>0</v>
      </c>
      <c r="X18">
        <f>'3. Feladat'!H9</f>
        <v>0</v>
      </c>
    </row>
    <row r="19" spans="1:24" x14ac:dyDescent="0.25">
      <c r="A19" s="11" t="s">
        <v>31</v>
      </c>
      <c r="B19" s="12"/>
      <c r="C19" s="12"/>
      <c r="D19" s="12"/>
      <c r="E19" s="13"/>
      <c r="F19" s="11"/>
      <c r="G19" s="12"/>
      <c r="H19" s="12"/>
      <c r="I19" s="13"/>
      <c r="J19" s="11"/>
      <c r="K19" s="12">
        <v>4</v>
      </c>
      <c r="L19" s="12"/>
      <c r="M19" s="12"/>
      <c r="N19" s="12">
        <f>'4. Feladat'!L27</f>
        <v>0</v>
      </c>
      <c r="O19" s="12"/>
      <c r="P19" s="12"/>
      <c r="Q19" s="12">
        <f t="shared" si="3"/>
        <v>0</v>
      </c>
      <c r="R19" s="12"/>
      <c r="S19" s="12"/>
      <c r="T19" s="13"/>
      <c r="U19">
        <f>'3. Feladat'!E33</f>
        <v>0</v>
      </c>
      <c r="V19">
        <f>'3. Feladat'!F33</f>
        <v>0</v>
      </c>
      <c r="W19">
        <f>'3. Feladat'!G33</f>
        <v>0</v>
      </c>
      <c r="X19">
        <f>'3. Feladat'!H33</f>
        <v>0</v>
      </c>
    </row>
    <row r="20" spans="1:24" x14ac:dyDescent="0.25">
      <c r="A20" s="11" t="s">
        <v>38</v>
      </c>
      <c r="B20" s="12"/>
      <c r="C20" s="12"/>
      <c r="D20" s="12"/>
      <c r="E20" s="13"/>
      <c r="F20" s="11"/>
      <c r="G20" s="12"/>
      <c r="H20" s="12"/>
      <c r="I20" s="13"/>
      <c r="J20" s="11"/>
      <c r="K20" s="12">
        <v>15</v>
      </c>
      <c r="L20" s="12"/>
      <c r="M20" s="12"/>
      <c r="N20" s="12">
        <f>'4. Feladat'!L28</f>
        <v>0</v>
      </c>
      <c r="O20" s="12"/>
      <c r="P20" s="12"/>
      <c r="Q20" s="12">
        <f t="shared" si="3"/>
        <v>0</v>
      </c>
      <c r="R20" s="12"/>
      <c r="S20" s="12"/>
      <c r="T20" s="13"/>
    </row>
    <row r="21" spans="1:24" x14ac:dyDescent="0.25">
      <c r="A21" s="11" t="s">
        <v>41</v>
      </c>
      <c r="B21" s="12"/>
      <c r="C21" s="12"/>
      <c r="D21" s="12"/>
      <c r="E21" s="13"/>
      <c r="F21" s="11"/>
      <c r="G21" s="12"/>
      <c r="H21" s="12"/>
      <c r="I21" s="13"/>
      <c r="J21" s="11"/>
      <c r="K21" s="12">
        <v>8</v>
      </c>
      <c r="L21" s="12"/>
      <c r="M21" s="12"/>
      <c r="N21" s="12">
        <f>'4. Feladat'!L29</f>
        <v>0</v>
      </c>
      <c r="O21" s="12"/>
      <c r="P21" s="12"/>
      <c r="Q21" s="12">
        <f t="shared" si="3"/>
        <v>0</v>
      </c>
      <c r="R21" s="12"/>
      <c r="S21" s="12"/>
      <c r="T21" s="13"/>
      <c r="U21">
        <f>IF(U18="",0,IF(U15=U18,1,0))</f>
        <v>0</v>
      </c>
      <c r="V21">
        <f t="shared" ref="V21:X22" si="4">IF(V18="",0,IF(V15=V18,1,0))</f>
        <v>0</v>
      </c>
      <c r="W21">
        <f t="shared" si="4"/>
        <v>0</v>
      </c>
      <c r="X21">
        <f t="shared" si="4"/>
        <v>0</v>
      </c>
    </row>
    <row r="22" spans="1:24" x14ac:dyDescent="0.25">
      <c r="A22" s="11" t="s">
        <v>40</v>
      </c>
      <c r="B22" s="12"/>
      <c r="C22" s="12"/>
      <c r="D22" s="12"/>
      <c r="E22" s="13"/>
      <c r="F22" s="11"/>
      <c r="G22" s="12"/>
      <c r="H22" s="12"/>
      <c r="I22" s="13"/>
      <c r="J22" s="11"/>
      <c r="K22" s="12">
        <v>18</v>
      </c>
      <c r="L22" s="12"/>
      <c r="M22" s="12"/>
      <c r="N22" s="12">
        <f>'4. Feladat'!L30</f>
        <v>0</v>
      </c>
      <c r="O22" s="12"/>
      <c r="P22" s="12"/>
      <c r="Q22" s="12">
        <f t="shared" si="3"/>
        <v>0</v>
      </c>
      <c r="R22" s="12"/>
      <c r="S22" s="12"/>
      <c r="T22" s="13"/>
      <c r="U22">
        <f>IF(U19="",0,IF(U16=U19,1,0))</f>
        <v>0</v>
      </c>
      <c r="V22">
        <f t="shared" si="4"/>
        <v>0</v>
      </c>
      <c r="W22">
        <f t="shared" si="4"/>
        <v>0</v>
      </c>
      <c r="X22">
        <f t="shared" si="4"/>
        <v>0</v>
      </c>
    </row>
    <row r="23" spans="1:24" x14ac:dyDescent="0.25">
      <c r="A23" s="11" t="s">
        <v>48</v>
      </c>
      <c r="B23" s="12"/>
      <c r="C23" s="12"/>
      <c r="D23" s="12"/>
      <c r="E23" s="13"/>
      <c r="F23" s="11"/>
      <c r="G23" s="12"/>
      <c r="H23" s="12"/>
      <c r="I23" s="13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3"/>
    </row>
    <row r="24" spans="1:24" x14ac:dyDescent="0.25">
      <c r="A24" s="11" t="s">
        <v>47</v>
      </c>
      <c r="B24" s="12"/>
      <c r="C24" s="12"/>
      <c r="D24" s="12"/>
      <c r="E24" s="13"/>
      <c r="F24" s="11"/>
      <c r="G24" s="12"/>
      <c r="H24" s="12"/>
      <c r="I24" s="13"/>
      <c r="J24" s="11"/>
      <c r="K24" s="12"/>
      <c r="L24" s="12"/>
      <c r="M24" s="12"/>
      <c r="N24" s="12"/>
      <c r="O24" s="12"/>
      <c r="P24" s="17">
        <v>8</v>
      </c>
      <c r="Q24" s="17">
        <f>SUM(Q16:Q22,R15)</f>
        <v>0</v>
      </c>
      <c r="R24" s="12"/>
      <c r="S24" s="12"/>
      <c r="T24" s="13"/>
      <c r="V24" s="17">
        <v>8</v>
      </c>
      <c r="W24" s="17">
        <f>SUM(U21:X22)</f>
        <v>0</v>
      </c>
    </row>
    <row r="25" spans="1:24" x14ac:dyDescent="0.25">
      <c r="A25" s="11" t="s">
        <v>44</v>
      </c>
      <c r="B25" s="12"/>
      <c r="C25" s="12"/>
      <c r="D25" s="12"/>
      <c r="E25" s="13"/>
      <c r="F25" s="11"/>
      <c r="G25" s="12"/>
      <c r="H25" s="12"/>
      <c r="I25" s="13"/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6"/>
    </row>
    <row r="26" spans="1:24" x14ac:dyDescent="0.25">
      <c r="A26" s="11" t="s">
        <v>34</v>
      </c>
      <c r="B26" s="12"/>
      <c r="C26" s="12"/>
      <c r="D26" s="12"/>
      <c r="E26" s="13"/>
      <c r="F26" s="11"/>
      <c r="G26" s="12"/>
      <c r="H26" s="12"/>
      <c r="I26" s="13"/>
    </row>
    <row r="27" spans="1:24" x14ac:dyDescent="0.25">
      <c r="A27" s="11" t="s">
        <v>28</v>
      </c>
      <c r="B27" s="12"/>
      <c r="C27" s="12"/>
      <c r="D27" s="12"/>
      <c r="E27" s="13"/>
      <c r="F27" s="11"/>
      <c r="G27" s="12"/>
      <c r="H27" s="12"/>
      <c r="I27" s="13"/>
      <c r="N27">
        <v>0</v>
      </c>
      <c r="O27">
        <v>1</v>
      </c>
    </row>
    <row r="28" spans="1:24" x14ac:dyDescent="0.25">
      <c r="A28" s="14"/>
      <c r="B28" s="15"/>
      <c r="C28" s="15"/>
      <c r="D28" s="15"/>
      <c r="E28" s="16"/>
      <c r="F28" s="14"/>
      <c r="G28" s="15"/>
      <c r="H28" s="15"/>
      <c r="I28" s="16"/>
      <c r="N28">
        <v>16.8</v>
      </c>
      <c r="O28">
        <v>2</v>
      </c>
    </row>
    <row r="29" spans="1:24" x14ac:dyDescent="0.25">
      <c r="N29">
        <v>23.1</v>
      </c>
      <c r="O29">
        <v>3</v>
      </c>
    </row>
    <row r="30" spans="1:24" x14ac:dyDescent="0.25">
      <c r="N30">
        <v>29.4</v>
      </c>
      <c r="O30">
        <v>4</v>
      </c>
    </row>
    <row r="31" spans="1:24" x14ac:dyDescent="0.25">
      <c r="N31">
        <v>35.700000000000003</v>
      </c>
      <c r="O31">
        <v>5</v>
      </c>
    </row>
  </sheetData>
  <sortState ref="A4:A27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Elmélet</vt:lpstr>
      <vt:lpstr>1. Feladat</vt:lpstr>
      <vt:lpstr>2. Feladat</vt:lpstr>
      <vt:lpstr>3. Feladat</vt:lpstr>
      <vt:lpstr>4. Feladat</vt:lpstr>
      <vt:lpstr>Eredmény</vt:lpstr>
      <vt:lpstr>Számolás</vt:lpstr>
      <vt:lpstr>elmélet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2020-09-23T06:34:18Z</dcterms:modified>
</cp:coreProperties>
</file>