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üggvények" sheetId="1" r:id="rId1"/>
    <sheet name="f_lista" sheetId="2" state="hidden" r:id="rId2"/>
    <sheet name="F1" sheetId="3" r:id="rId3"/>
    <sheet name="F2" sheetId="4" r:id="rId4"/>
    <sheet name="F3" sheetId="6" r:id="rId5"/>
    <sheet name="F4" sheetId="7" r:id="rId6"/>
    <sheet name="Eredmény" sheetId="8" r:id="rId7"/>
    <sheet name="Számolás" sheetId="5" state="hidden" r:id="rId8"/>
  </sheets>
  <definedNames>
    <definedName name="lista">f_lista!$B$3:$B$15</definedName>
  </definedNames>
  <calcPr calcId="152511"/>
</workbook>
</file>

<file path=xl/calcChain.xml><?xml version="1.0" encoding="utf-8"?>
<calcChain xmlns="http://schemas.openxmlformats.org/spreadsheetml/2006/main">
  <c r="E29" i="5" l="1"/>
  <c r="H16" i="5"/>
  <c r="D17" i="5"/>
  <c r="L24" i="5"/>
  <c r="O32" i="7" s="1"/>
  <c r="L23" i="5"/>
  <c r="O24" i="7" s="1"/>
  <c r="K24" i="5"/>
  <c r="K23" i="5"/>
  <c r="L19" i="5"/>
  <c r="O15" i="7" s="1"/>
  <c r="L18" i="5"/>
  <c r="O7" i="7" s="1"/>
  <c r="K19" i="5"/>
  <c r="K18" i="5"/>
  <c r="H24" i="5"/>
  <c r="E32" i="7" s="1"/>
  <c r="H23" i="5"/>
  <c r="E24" i="7" s="1"/>
  <c r="G24" i="5"/>
  <c r="G23" i="5"/>
  <c r="H19" i="5"/>
  <c r="E15" i="7" s="1"/>
  <c r="H18" i="5"/>
  <c r="G19" i="5"/>
  <c r="G18" i="5"/>
  <c r="L13" i="5"/>
  <c r="M8" i="6" s="1"/>
  <c r="K13" i="5"/>
  <c r="J13" i="5"/>
  <c r="J12" i="5"/>
  <c r="J11" i="5"/>
  <c r="K15" i="5"/>
  <c r="K14" i="5"/>
  <c r="K12" i="5"/>
  <c r="K11" i="5"/>
  <c r="H15" i="5"/>
  <c r="J16" i="4" s="1"/>
  <c r="H14" i="5"/>
  <c r="J14" i="4" s="1"/>
  <c r="H13" i="5"/>
  <c r="J12" i="4" s="1"/>
  <c r="H12" i="5"/>
  <c r="J10" i="4" s="1"/>
  <c r="H11" i="5"/>
  <c r="J8" i="4" s="1"/>
  <c r="G15" i="5"/>
  <c r="G14" i="5"/>
  <c r="G13" i="5"/>
  <c r="G12" i="5"/>
  <c r="G11" i="5"/>
  <c r="F12" i="5"/>
  <c r="F10" i="5"/>
  <c r="F13" i="5" s="1"/>
  <c r="F9" i="5"/>
  <c r="F11" i="5" s="1"/>
  <c r="P4" i="5"/>
  <c r="T19" i="3" s="1"/>
  <c r="P3" i="5"/>
  <c r="T18" i="3" s="1"/>
  <c r="O4" i="5"/>
  <c r="O3" i="5"/>
  <c r="L4" i="5"/>
  <c r="N19" i="3" s="1"/>
  <c r="L5" i="5"/>
  <c r="N20" i="3" s="1"/>
  <c r="L6" i="5"/>
  <c r="N21" i="3" s="1"/>
  <c r="L3" i="5"/>
  <c r="N18" i="3" s="1"/>
  <c r="K4" i="5"/>
  <c r="K5" i="5"/>
  <c r="K6" i="5"/>
  <c r="K3" i="5"/>
  <c r="H4" i="5"/>
  <c r="G19" i="3" s="1"/>
  <c r="H5" i="5"/>
  <c r="G20" i="3" s="1"/>
  <c r="H6" i="5"/>
  <c r="G21" i="3" s="1"/>
  <c r="G4" i="5"/>
  <c r="G5" i="5"/>
  <c r="G6" i="5"/>
  <c r="G3" i="5"/>
  <c r="H3" i="5" s="1"/>
  <c r="G18" i="3" s="1"/>
  <c r="H27" i="5" l="1"/>
  <c r="E7" i="7"/>
  <c r="H7" i="5"/>
  <c r="L15" i="5"/>
  <c r="M12" i="6" s="1"/>
  <c r="L14" i="5"/>
  <c r="M10" i="6" s="1"/>
  <c r="L12" i="5"/>
  <c r="M6" i="6" s="1"/>
  <c r="L11" i="5"/>
  <c r="D4" i="5"/>
  <c r="F5" i="1" s="1"/>
  <c r="D5" i="5"/>
  <c r="F6" i="1" s="1"/>
  <c r="D6" i="5"/>
  <c r="F7" i="1" s="1"/>
  <c r="D7" i="5"/>
  <c r="F8" i="1" s="1"/>
  <c r="D8" i="5"/>
  <c r="F9" i="1" s="1"/>
  <c r="D9" i="5"/>
  <c r="F10" i="1" s="1"/>
  <c r="D10" i="5"/>
  <c r="F11" i="1" s="1"/>
  <c r="D11" i="5"/>
  <c r="F12" i="1" s="1"/>
  <c r="D12" i="5"/>
  <c r="F13" i="1" s="1"/>
  <c r="D13" i="5"/>
  <c r="F14" i="1" s="1"/>
  <c r="D14" i="5"/>
  <c r="F15" i="1" s="1"/>
  <c r="D15" i="5"/>
  <c r="F16" i="1" s="1"/>
  <c r="D3" i="5"/>
  <c r="F4" i="1" s="1"/>
  <c r="M4" i="6" l="1"/>
  <c r="L16" i="5"/>
  <c r="F29" i="5" s="1"/>
  <c r="C5" i="8" l="1"/>
  <c r="G29" i="5"/>
  <c r="C7" i="8" s="1"/>
</calcChain>
</file>

<file path=xl/sharedStrings.xml><?xml version="1.0" encoding="utf-8"?>
<sst xmlns="http://schemas.openxmlformats.org/spreadsheetml/2006/main" count="132" uniqueCount="79">
  <si>
    <t>A függvény eredménye akkor IGAZ, ha minden állítás értéke IGAZ.</t>
  </si>
  <si>
    <t>A PI értéket adja vissza.</t>
  </si>
  <si>
    <t xml:space="preserve">A függvény eredménye minden esetben IGAZ, ha bármely állítás értéke IGAZ. </t>
  </si>
  <si>
    <t>A szöveg karaktereinek számát adja meg.</t>
  </si>
  <si>
    <t xml:space="preserve">Az állítás igazságtartalmától függően az igaz_érték vagy a hamis_érték argumentum értéket adja eredményül. </t>
  </si>
  <si>
    <t>A szöveg első karakterszám darab karakterét adja eredményül.</t>
  </si>
  <si>
    <t>Az állítás logikai érték ellenkezőjét adja eredményül.</t>
  </si>
  <si>
    <t>A függvény balról jobbra haladva megkeresi a keresett_szöveg első előfordulásának helyét a szöveg argumentumban.</t>
  </si>
  <si>
    <t xml:space="preserve">A számítógép rendszeridejét adja eredményül év, hónap, nap formában. </t>
  </si>
  <si>
    <t xml:space="preserve">A szöveg utolsó karakterszám darab karakterét adja eredményül. </t>
  </si>
  <si>
    <t xml:space="preserve">A számítógép rendszeridejét adja eredményül év, hónap, nap, óra, perc formában. </t>
  </si>
  <si>
    <t>Egy 0 és 1 közötti véletlen számot generál.</t>
  </si>
  <si>
    <t>A függvény az argumentumként megadott szöveg -eket egyetlen szöveggé összefűzve adja eredményül.</t>
  </si>
  <si>
    <t>ÉS</t>
  </si>
  <si>
    <t>PI</t>
  </si>
  <si>
    <t>VAGY</t>
  </si>
  <si>
    <t>HOSSZ</t>
  </si>
  <si>
    <t>HA</t>
  </si>
  <si>
    <t>BAL</t>
  </si>
  <si>
    <t>NEM</t>
  </si>
  <si>
    <t>SZÖVEG.KERES</t>
  </si>
  <si>
    <t>MA</t>
  </si>
  <si>
    <t>JOBB</t>
  </si>
  <si>
    <t>MOST</t>
  </si>
  <si>
    <t>VÉL</t>
  </si>
  <si>
    <t>ÖSSZEFŰZ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</si>
  <si>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</si>
  <si>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</si>
  <si>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</si>
  <si>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</si>
  <si>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</si>
  <si>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</si>
  <si>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</si>
  <si>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</si>
  <si>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</si>
  <si>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</si>
  <si>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</si>
  <si>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</si>
  <si>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</si>
  <si>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A legördülő listából válaszd ki a megfelelő függvényhez tartozó fogalmat!</t>
  </si>
  <si>
    <t>NEM függvény</t>
  </si>
  <si>
    <t>A</t>
  </si>
  <si>
    <t>B</t>
  </si>
  <si>
    <t>Függvény</t>
  </si>
  <si>
    <t>Eredmény</t>
  </si>
  <si>
    <t>Old meg a következő feladatokat szövegfüggvények felhasználásával!</t>
  </si>
  <si>
    <t>A logikai függvények, igazságtáblákkal! Írj megfelelő számokat (0;1), és függvényeket a fehét cellákba!</t>
  </si>
  <si>
    <t>Írd a keresztnevedet a jobb oldali fehér cellába!</t>
  </si>
  <si>
    <t>Írd a vezetéknevedet a jobb oldali fehér cellába!</t>
  </si>
  <si>
    <t>Írasd ki a vezetékneved kezdőbetűjét!</t>
  </si>
  <si>
    <t>Írasd ki a keresztneved utolsó betűjét!</t>
  </si>
  <si>
    <t>Keresd meg az első "a" betűt ebben a mondatban!</t>
  </si>
  <si>
    <t>Milyen hosszú, hány karakterből áll ez a mondat?</t>
  </si>
  <si>
    <t>Fűzd össze a vezeték- és keresztnevedet a fehér cellába! (Tegyél a kettő közé szóközt!)</t>
  </si>
  <si>
    <t>Válaszolj a kérdésekre a megfelelő függvény használatával!</t>
  </si>
  <si>
    <t>Add meg, hogy milyen nap, és hány óra, perc van most a számítógéped szerint!</t>
  </si>
  <si>
    <t>Mennyi a PÍ értéke?</t>
  </si>
  <si>
    <t>Generálj egy véletlen számot 0 és 1 között!</t>
  </si>
  <si>
    <t>Generálj egy véletlen számot 1 és 100 között!</t>
  </si>
  <si>
    <t>Milyen nap van ma? Add meg a számítógéped rendszerdátumát!</t>
  </si>
  <si>
    <t>Ha függvény segítségével old meg a következő feladatokat!</t>
  </si>
  <si>
    <r>
      <t>Írjad be függvénysegítségével a fehér cellákba, hogy a szám negytív (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scheme val="minor"/>
      </rPr>
      <t>) vagy pozitív (</t>
    </r>
    <r>
      <rPr>
        <b/>
        <sz val="11"/>
        <color theme="1"/>
        <rFont val="Calibri"/>
        <family val="2"/>
        <charset val="238"/>
        <scheme val="minor"/>
      </rPr>
      <t>+</t>
    </r>
    <r>
      <rPr>
        <sz val="11"/>
        <color theme="1"/>
        <rFont val="Calibri"/>
        <family val="2"/>
        <scheme val="minor"/>
      </rPr>
      <t>)!</t>
    </r>
  </si>
  <si>
    <t>Hőmerséklet</t>
  </si>
  <si>
    <t>- / +</t>
  </si>
  <si>
    <t>Szám</t>
  </si>
  <si>
    <t>Kiírás</t>
  </si>
  <si>
    <t>Ha a szám négyzete nagyobb mit 50 akkor írd ki, hogy "túl nagy", különben ne írjon ki semmit!</t>
  </si>
  <si>
    <t>Ha a két szám szorzata nagyobb mit 80, akkor az első számot szorozd meg kettővel, ha kisebb, akkor a második számot oszd el hárommal!</t>
  </si>
  <si>
    <t>1. szám</t>
  </si>
  <si>
    <t>2. szám</t>
  </si>
  <si>
    <t>Ha az első szám négyzete nagyobb, mint a második szám fele, akkor írjál ki egy "!" jelet, különben írjál ki egy "*"-ot!</t>
  </si>
  <si>
    <t>Karakter</t>
  </si>
  <si>
    <t>-</t>
  </si>
  <si>
    <t>+</t>
  </si>
  <si>
    <t>túl nagy</t>
  </si>
  <si>
    <t>!</t>
  </si>
  <si>
    <t>*</t>
  </si>
  <si>
    <t xml:space="preserve">Elért pontszámok:  69 / </t>
  </si>
  <si>
    <t xml:space="preserve">Érdemjegy: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</si>
</sst>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0" xfId="0" applyFill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/>
    <xf numFmtId="0" fontId="1" fillId="3" borderId="0" xfId="0" applyFont="1" applyFill="1"/>
    <xf numFmtId="0" fontId="2" fillId="3" borderId="0" xfId="0" applyFont="1" applyFill="1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right"/>
    </xf>
    <xf numFmtId="14" fontId="0" fillId="2" borderId="1" xfId="0" applyNumberFormat="1" applyFill="1" applyBorder="1"/>
    <xf numFmtId="22" fontId="0" fillId="2" borderId="1" xfId="0" applyNumberFormat="1" applyFill="1" applyBorder="1"/>
    <xf numFmtId="14" fontId="0" fillId="0" borderId="0" xfId="0" applyNumberFormat="1"/>
    <xf numFmtId="22" fontId="0" fillId="0" borderId="0" xfId="0" applyNumberFormat="1"/>
    <xf numFmtId="0" fontId="0" fillId="3" borderId="0" xfId="0" applyFill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0" xfId="0" applyFont="1" applyFill="1" applyAlignment="1">
      <alignment horizontal="right" vertical="top"/>
    </xf>
    <xf numFmtId="2" fontId="0" fillId="3" borderId="1" xfId="0" applyNumberFormat="1" applyFill="1" applyBorder="1" applyAlignment="1">
      <alignment horizontal="center"/>
    </xf>
    <xf numFmtId="2" fontId="0" fillId="2" borderId="1" xfId="0" applyNumberForma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/>
    <xf numFmtId="0" fontId="0" fillId="4" borderId="0" xfId="0" applyFill="1"/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</cellXfs>
  <cellStyles count="1">
    <cellStyle name="Normál" xfId="0" builtinId="0"/>
  </cellStyles>
  <dxfs count="14"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</xdr:row>
      <xdr:rowOff>114300</xdr:rowOff>
    </xdr:from>
    <xdr:to>
      <xdr:col>12</xdr:col>
      <xdr:colOff>288578</xdr:colOff>
      <xdr:row>12</xdr:row>
      <xdr:rowOff>9525</xdr:rowOff>
    </xdr:to>
    <xdr:pic>
      <xdr:nvPicPr>
        <xdr:cNvPr id="2" name="irc_mi" descr="http://tankonyv.ham.hu/A_vizsga-DJ4UF/a09/Image99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95300"/>
          <a:ext cx="7137053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16</xdr:col>
      <xdr:colOff>428625</xdr:colOff>
      <xdr:row>4</xdr:row>
      <xdr:rowOff>31248</xdr:rowOff>
    </xdr:from>
    <xdr:ext cx="585352" cy="937629"/>
    <xdr:sp macro="" textlink="">
      <xdr:nvSpPr>
        <xdr:cNvPr id="3" name="Téglalap 2"/>
        <xdr:cNvSpPr/>
      </xdr:nvSpPr>
      <xdr:spPr>
        <a:xfrm>
          <a:off x="9544050" y="793248"/>
          <a:ext cx="5853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</a:p>
      </xdr:txBody>
    </xdr:sp>
    <xdr:clientData/>
  </xdr:oneCellAnchor>
  <xdr:oneCellAnchor>
    <xdr:from>
      <xdr:col>15</xdr:col>
      <xdr:colOff>40698</xdr:colOff>
      <xdr:row>4</xdr:row>
      <xdr:rowOff>40773</xdr:rowOff>
    </xdr:from>
    <xdr:ext cx="585352" cy="937629"/>
    <xdr:sp macro="" textlink="">
      <xdr:nvSpPr>
        <xdr:cNvPr id="4" name="Téglalap 3"/>
        <xdr:cNvSpPr/>
      </xdr:nvSpPr>
      <xdr:spPr>
        <a:xfrm>
          <a:off x="9184698" y="802773"/>
          <a:ext cx="5853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</a:p>
      </xdr:txBody>
    </xdr:sp>
    <xdr:clientData/>
  </xdr:oneCellAnchor>
  <xdr:oneCellAnchor>
    <xdr:from>
      <xdr:col>16</xdr:col>
      <xdr:colOff>459115</xdr:colOff>
      <xdr:row>0</xdr:row>
      <xdr:rowOff>88398</xdr:rowOff>
    </xdr:from>
    <xdr:ext cx="529569" cy="937629"/>
    <xdr:sp macro="" textlink="">
      <xdr:nvSpPr>
        <xdr:cNvPr id="5" name="Téglalap 4"/>
        <xdr:cNvSpPr/>
      </xdr:nvSpPr>
      <xdr:spPr>
        <a:xfrm>
          <a:off x="9574540" y="88398"/>
          <a:ext cx="52956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</a:t>
          </a:r>
        </a:p>
      </xdr:txBody>
    </xdr:sp>
    <xdr:clientData/>
  </xdr:oneCellAnchor>
  <xdr:oneCellAnchor>
    <xdr:from>
      <xdr:col>15</xdr:col>
      <xdr:colOff>542925</xdr:colOff>
      <xdr:row>5</xdr:row>
      <xdr:rowOff>88398</xdr:rowOff>
    </xdr:from>
    <xdr:ext cx="567912" cy="530658"/>
    <xdr:sp macro="" textlink="">
      <xdr:nvSpPr>
        <xdr:cNvPr id="6" name="Téglalap 5"/>
        <xdr:cNvSpPr/>
      </xdr:nvSpPr>
      <xdr:spPr>
        <a:xfrm>
          <a:off x="8839200" y="1040898"/>
          <a:ext cx="56791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sym typeface="Wingdings" panose="05000000000000000000" pitchFamily="2" charset="2"/>
            </a:rPr>
            <a:t></a:t>
          </a:r>
          <a:endParaRPr lang="hu-HU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7</xdr:col>
      <xdr:colOff>295275</xdr:colOff>
      <xdr:row>0</xdr:row>
      <xdr:rowOff>171450</xdr:rowOff>
    </xdr:from>
    <xdr:to>
      <xdr:col>7</xdr:col>
      <xdr:colOff>295275</xdr:colOff>
      <xdr:row>33</xdr:row>
      <xdr:rowOff>38100</xdr:rowOff>
    </xdr:to>
    <xdr:cxnSp macro="">
      <xdr:nvCxnSpPr>
        <xdr:cNvPr id="8" name="Egyenes összekötő 7"/>
        <xdr:cNvCxnSpPr/>
      </xdr:nvCxnSpPr>
      <xdr:spPr>
        <a:xfrm>
          <a:off x="5143500" y="171450"/>
          <a:ext cx="0" cy="6334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1</xdr:row>
      <xdr:rowOff>104775</xdr:rowOff>
    </xdr:from>
    <xdr:to>
      <xdr:col>14</xdr:col>
      <xdr:colOff>304800</xdr:colOff>
      <xdr:row>33</xdr:row>
      <xdr:rowOff>161925</xdr:rowOff>
    </xdr:to>
    <xdr:cxnSp macro="">
      <xdr:nvCxnSpPr>
        <xdr:cNvPr id="9" name="Egyenes összekötő 8"/>
        <xdr:cNvCxnSpPr/>
      </xdr:nvCxnSpPr>
      <xdr:spPr>
        <a:xfrm>
          <a:off x="7991475" y="295275"/>
          <a:ext cx="0" cy="6334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0</xdr:row>
      <xdr:rowOff>161925</xdr:rowOff>
    </xdr:from>
    <xdr:to>
      <xdr:col>8</xdr:col>
      <xdr:colOff>419100</xdr:colOff>
      <xdr:row>40</xdr:row>
      <xdr:rowOff>114300</xdr:rowOff>
    </xdr:to>
    <xdr:cxnSp macro="">
      <xdr:nvCxnSpPr>
        <xdr:cNvPr id="3" name="Egyenes összekötő 2"/>
        <xdr:cNvCxnSpPr/>
      </xdr:nvCxnSpPr>
      <xdr:spPr>
        <a:xfrm>
          <a:off x="5572125" y="161925"/>
          <a:ext cx="0" cy="800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238125</xdr:colOff>
      <xdr:row>17</xdr:row>
      <xdr:rowOff>57150</xdr:rowOff>
    </xdr:from>
    <xdr:to>
      <xdr:col>18</xdr:col>
      <xdr:colOff>66675</xdr:colOff>
      <xdr:row>17</xdr:row>
      <xdr:rowOff>57150</xdr:rowOff>
    </xdr:to>
    <xdr:cxnSp macro="">
      <xdr:nvCxnSpPr>
        <xdr:cNvPr id="5" name="Egyenes összekötő 4"/>
        <xdr:cNvCxnSpPr/>
      </xdr:nvCxnSpPr>
      <xdr:spPr>
        <a:xfrm>
          <a:off x="238125" y="3295650"/>
          <a:ext cx="10801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RowColHeaders="0" tabSelected="1" workbookViewId="0">
      <selection activeCell="A2" sqref="A2"/>
    </sheetView>
  </sheetViews>
  <sheetFormatPr defaultRowHeight="15" x14ac:dyDescent="0.25"/>
  <cols>
    <col min="1" max="2" width="9.140625" style="1"/>
    <col min="3" max="3" width="14" style="1" bestFit="1" customWidth="1"/>
    <col min="4" max="4" width="107.7109375" style="1" bestFit="1" customWidth="1"/>
    <col min="5" max="5" width="9.140625" style="1"/>
    <col min="6" max="6" width="5.5703125" style="1" customWidth="1"/>
    <col min="7" max="16384" width="9.140625" style="1"/>
  </cols>
  <sheetData>
    <row r="1" spans="1:6" x14ac:dyDescent="0.25">
      <c r="A1" s="5" t="s">
        <v>39</v>
      </c>
    </row>
    <row r="4" spans="1:6" x14ac:dyDescent="0.25">
      <c r="B4" s="7" t="s">
        <v>26</v>
      </c>
      <c r="C4" s="7" t="s">
        <v>13</v>
      </c>
      <c r="D4" s="4"/>
      <c r="F4" s="3">
        <f>Számolás!D3</f>
        <v>0</v>
      </c>
    </row>
    <row r="5" spans="1:6" x14ac:dyDescent="0.25">
      <c r="B5" s="7" t="s">
        <v>27</v>
      </c>
      <c r="C5" s="7" t="s">
        <v>14</v>
      </c>
      <c r="D5" s="4"/>
      <c r="F5" s="3">
        <f>Számolás!D4</f>
        <v>0</v>
      </c>
    </row>
    <row r="6" spans="1:6" x14ac:dyDescent="0.25">
      <c r="B6" s="7" t="s">
        <v>28</v>
      </c>
      <c r="C6" s="7" t="s">
        <v>15</v>
      </c>
      <c r="D6" s="4"/>
      <c r="F6" s="3">
        <f>Számolás!D5</f>
        <v>0</v>
      </c>
    </row>
    <row r="7" spans="1:6" x14ac:dyDescent="0.25">
      <c r="B7" s="7" t="s">
        <v>29</v>
      </c>
      <c r="C7" s="7" t="s">
        <v>16</v>
      </c>
      <c r="D7" s="4"/>
      <c r="F7" s="3">
        <f>Számolás!D6</f>
        <v>0</v>
      </c>
    </row>
    <row r="8" spans="1:6" x14ac:dyDescent="0.25">
      <c r="B8" s="7" t="s">
        <v>30</v>
      </c>
      <c r="C8" s="7" t="s">
        <v>17</v>
      </c>
      <c r="D8" s="4"/>
      <c r="F8" s="3">
        <f>Számolás!D7</f>
        <v>0</v>
      </c>
    </row>
    <row r="9" spans="1:6" x14ac:dyDescent="0.25">
      <c r="B9" s="7" t="s">
        <v>31</v>
      </c>
      <c r="C9" s="7" t="s">
        <v>18</v>
      </c>
      <c r="D9" s="4"/>
      <c r="F9" s="3">
        <f>Számolás!D8</f>
        <v>0</v>
      </c>
    </row>
    <row r="10" spans="1:6" x14ac:dyDescent="0.25">
      <c r="B10" s="7" t="s">
        <v>32</v>
      </c>
      <c r="C10" s="7" t="s">
        <v>19</v>
      </c>
      <c r="D10" s="4"/>
      <c r="F10" s="3">
        <f>Számolás!D9</f>
        <v>0</v>
      </c>
    </row>
    <row r="11" spans="1:6" x14ac:dyDescent="0.25">
      <c r="B11" s="7" t="s">
        <v>33</v>
      </c>
      <c r="C11" s="7" t="s">
        <v>20</v>
      </c>
      <c r="D11" s="4"/>
      <c r="F11" s="3">
        <f>Számolás!D10</f>
        <v>0</v>
      </c>
    </row>
    <row r="12" spans="1:6" x14ac:dyDescent="0.25">
      <c r="B12" s="7" t="s">
        <v>34</v>
      </c>
      <c r="C12" s="7" t="s">
        <v>21</v>
      </c>
      <c r="D12" s="4"/>
      <c r="F12" s="3">
        <f>Számolás!D11</f>
        <v>0</v>
      </c>
    </row>
    <row r="13" spans="1:6" x14ac:dyDescent="0.25">
      <c r="B13" s="7" t="s">
        <v>35</v>
      </c>
      <c r="C13" s="7" t="s">
        <v>22</v>
      </c>
      <c r="D13" s="4"/>
      <c r="F13" s="3">
        <f>Számolás!D12</f>
        <v>0</v>
      </c>
    </row>
    <row r="14" spans="1:6" x14ac:dyDescent="0.25">
      <c r="B14" s="7" t="s">
        <v>36</v>
      </c>
      <c r="C14" s="7" t="s">
        <v>23</v>
      </c>
      <c r="D14" s="4"/>
      <c r="F14" s="3">
        <f>Számolás!D13</f>
        <v>0</v>
      </c>
    </row>
    <row r="15" spans="1:6" x14ac:dyDescent="0.25">
      <c r="B15" s="7" t="s">
        <v>37</v>
      </c>
      <c r="C15" s="7" t="s">
        <v>24</v>
      </c>
      <c r="D15" s="4"/>
      <c r="F15" s="3">
        <f>Számolás!D14</f>
        <v>0</v>
      </c>
    </row>
    <row r="16" spans="1:6" x14ac:dyDescent="0.25">
      <c r="B16" s="7" t="s">
        <v>38</v>
      </c>
      <c r="C16" s="7" t="s">
        <v>25</v>
      </c>
      <c r="D16" s="4"/>
      <c r="F16" s="3">
        <f>Számolás!D15</f>
        <v>0</v>
      </c>
    </row>
  </sheetData>
  <conditionalFormatting sqref="F4:F16">
    <cfRule type="cellIs" dxfId="13" priority="1" operator="equal">
      <formula>0</formula>
    </cfRule>
    <cfRule type="cellIs" dxfId="12" priority="2" operator="equal">
      <formula>1</formula>
    </cfRule>
  </conditionalFormatting>
  <dataValidations count="1">
    <dataValidation type="list" allowBlank="1" showInputMessage="1" showErrorMessage="1" sqref="D4:D16">
      <formula1>lista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5"/>
  <sheetViews>
    <sheetView workbookViewId="0">
      <selection activeCell="B3" sqref="B3:B15"/>
    </sheetView>
  </sheetViews>
  <sheetFormatPr defaultRowHeight="15" x14ac:dyDescent="0.25"/>
  <cols>
    <col min="2" max="2" width="107.7109375" bestFit="1" customWidth="1"/>
  </cols>
  <sheetData>
    <row r="3" spans="2:2" x14ac:dyDescent="0.25">
      <c r="B3" t="s">
        <v>12</v>
      </c>
    </row>
    <row r="4" spans="2:2" x14ac:dyDescent="0.25">
      <c r="B4" t="s">
        <v>7</v>
      </c>
    </row>
    <row r="5" spans="2:2" x14ac:dyDescent="0.25">
      <c r="B5" t="s">
        <v>0</v>
      </c>
    </row>
    <row r="6" spans="2:2" x14ac:dyDescent="0.25">
      <c r="B6" t="s">
        <v>2</v>
      </c>
    </row>
    <row r="7" spans="2:2" x14ac:dyDescent="0.25">
      <c r="B7" t="s">
        <v>1</v>
      </c>
    </row>
    <row r="8" spans="2:2" x14ac:dyDescent="0.25">
      <c r="B8" t="s">
        <v>8</v>
      </c>
    </row>
    <row r="9" spans="2:2" x14ac:dyDescent="0.25">
      <c r="B9" t="s">
        <v>10</v>
      </c>
    </row>
    <row r="10" spans="2:2" x14ac:dyDescent="0.25">
      <c r="B10" t="s">
        <v>5</v>
      </c>
    </row>
    <row r="11" spans="2:2" x14ac:dyDescent="0.25">
      <c r="B11" t="s">
        <v>3</v>
      </c>
    </row>
    <row r="12" spans="2:2" x14ac:dyDescent="0.25">
      <c r="B12" t="s">
        <v>9</v>
      </c>
    </row>
    <row r="13" spans="2:2" x14ac:dyDescent="0.25">
      <c r="B13" t="s">
        <v>4</v>
      </c>
    </row>
    <row r="14" spans="2:2" x14ac:dyDescent="0.25">
      <c r="B14" t="s">
        <v>6</v>
      </c>
    </row>
    <row r="15" spans="2:2" x14ac:dyDescent="0.25">
      <c r="B15" t="s">
        <v>11</v>
      </c>
    </row>
  </sheetData>
  <sortState ref="B3:B15">
    <sortCondition ref="B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showRowColHeaders="0" workbookViewId="0">
      <selection activeCell="A2" sqref="A2"/>
    </sheetView>
  </sheetViews>
  <sheetFormatPr defaultRowHeight="15" x14ac:dyDescent="0.25"/>
  <cols>
    <col min="1" max="1" width="5" style="1" customWidth="1"/>
    <col min="2" max="3" width="9.140625" style="1"/>
    <col min="4" max="4" width="10.85546875" style="1" bestFit="1" customWidth="1"/>
    <col min="5" max="5" width="10.28515625" style="1" bestFit="1" customWidth="1"/>
    <col min="6" max="6" width="5.7109375" style="1" customWidth="1"/>
    <col min="7" max="7" width="5.85546875" style="1" customWidth="1"/>
    <col min="8" max="10" width="9.140625" style="1"/>
    <col min="11" max="11" width="10.85546875" style="1" bestFit="1" customWidth="1"/>
    <col min="12" max="12" width="10.28515625" style="1" bestFit="1" customWidth="1"/>
    <col min="13" max="13" width="5.140625" style="1" customWidth="1"/>
    <col min="14" max="14" width="5.5703125" style="1" customWidth="1"/>
    <col min="15" max="16" width="9.140625" style="1"/>
    <col min="17" max="17" width="11.28515625" style="1" customWidth="1"/>
    <col min="18" max="18" width="10.28515625" style="1" bestFit="1" customWidth="1"/>
    <col min="19" max="20" width="5.42578125" style="1" customWidth="1"/>
    <col min="21" max="16384" width="9.140625" style="1"/>
  </cols>
  <sheetData>
    <row r="1" spans="1:17" x14ac:dyDescent="0.25">
      <c r="A1" s="5" t="s">
        <v>46</v>
      </c>
    </row>
    <row r="11" spans="1:17" ht="25.5" x14ac:dyDescent="0.35">
      <c r="Q11" s="6" t="s">
        <v>40</v>
      </c>
    </row>
    <row r="17" spans="2:20" ht="15.75" x14ac:dyDescent="0.25">
      <c r="B17" s="8" t="s">
        <v>41</v>
      </c>
      <c r="C17" s="8" t="s">
        <v>42</v>
      </c>
      <c r="D17" s="8" t="s">
        <v>44</v>
      </c>
      <c r="E17" s="8" t="s">
        <v>43</v>
      </c>
      <c r="I17" s="8" t="s">
        <v>41</v>
      </c>
      <c r="J17" s="8" t="s">
        <v>42</v>
      </c>
      <c r="K17" s="8" t="s">
        <v>44</v>
      </c>
      <c r="L17" s="8" t="s">
        <v>43</v>
      </c>
      <c r="N17" s="10"/>
      <c r="P17" s="8" t="s">
        <v>41</v>
      </c>
      <c r="Q17" s="8" t="s">
        <v>44</v>
      </c>
      <c r="R17" s="8" t="s">
        <v>43</v>
      </c>
      <c r="T17" s="10"/>
    </row>
    <row r="18" spans="2:20" ht="15.75" x14ac:dyDescent="0.25">
      <c r="B18" s="8">
        <v>0</v>
      </c>
      <c r="C18" s="8">
        <v>0</v>
      </c>
      <c r="D18" s="9"/>
      <c r="E18" s="9"/>
      <c r="G18" s="3">
        <f>Számolás!H3</f>
        <v>0</v>
      </c>
      <c r="I18" s="8">
        <v>0</v>
      </c>
      <c r="J18" s="8">
        <v>0</v>
      </c>
      <c r="K18" s="9"/>
      <c r="L18" s="9"/>
      <c r="N18" s="3">
        <f>Számolás!L3</f>
        <v>0</v>
      </c>
      <c r="P18" s="8">
        <v>0</v>
      </c>
      <c r="Q18" s="9"/>
      <c r="R18" s="9"/>
      <c r="T18" s="3">
        <f>Számolás!P3</f>
        <v>0</v>
      </c>
    </row>
    <row r="19" spans="2:20" ht="15.75" x14ac:dyDescent="0.25">
      <c r="B19" s="8">
        <v>0</v>
      </c>
      <c r="C19" s="8">
        <v>1</v>
      </c>
      <c r="D19" s="9"/>
      <c r="E19" s="9"/>
      <c r="G19" s="3">
        <f>Számolás!H4</f>
        <v>0</v>
      </c>
      <c r="I19" s="8">
        <v>0</v>
      </c>
      <c r="J19" s="8">
        <v>1</v>
      </c>
      <c r="K19" s="9"/>
      <c r="L19" s="9"/>
      <c r="N19" s="3">
        <f>Számolás!L4</f>
        <v>0</v>
      </c>
      <c r="P19" s="8">
        <v>1</v>
      </c>
      <c r="Q19" s="9"/>
      <c r="R19" s="9"/>
      <c r="T19" s="3">
        <f>Számolás!P4</f>
        <v>0</v>
      </c>
    </row>
    <row r="20" spans="2:20" ht="15.75" x14ac:dyDescent="0.25">
      <c r="B20" s="8">
        <v>1</v>
      </c>
      <c r="C20" s="8">
        <v>0</v>
      </c>
      <c r="D20" s="9"/>
      <c r="E20" s="9"/>
      <c r="G20" s="3">
        <f>Számolás!H5</f>
        <v>0</v>
      </c>
      <c r="I20" s="8">
        <v>1</v>
      </c>
      <c r="J20" s="8">
        <v>0</v>
      </c>
      <c r="K20" s="9"/>
      <c r="L20" s="9"/>
      <c r="N20" s="3">
        <f>Számolás!L5</f>
        <v>0</v>
      </c>
    </row>
    <row r="21" spans="2:20" ht="15.75" x14ac:dyDescent="0.25">
      <c r="B21" s="8">
        <v>1</v>
      </c>
      <c r="C21" s="8">
        <v>1</v>
      </c>
      <c r="D21" s="9"/>
      <c r="E21" s="9"/>
      <c r="G21" s="3">
        <f>Számolás!H6</f>
        <v>0</v>
      </c>
      <c r="I21" s="8">
        <v>1</v>
      </c>
      <c r="J21" s="8">
        <v>1</v>
      </c>
      <c r="K21" s="9"/>
      <c r="L21" s="9"/>
      <c r="N21" s="3">
        <f>Számolás!L6</f>
        <v>0</v>
      </c>
    </row>
  </sheetData>
  <conditionalFormatting sqref="G18:G21 N18:N21 T18:T19">
    <cfRule type="cellIs" dxfId="11" priority="2" operator="equal">
      <formula>1</formula>
    </cfRule>
    <cfRule type="cellIs" dxfId="10" priority="1" operator="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RowColHeaders="0" workbookViewId="0">
      <selection activeCell="D21" sqref="D21"/>
    </sheetView>
  </sheetViews>
  <sheetFormatPr defaultRowHeight="15" x14ac:dyDescent="0.25"/>
  <cols>
    <col min="1" max="6" width="9.140625" style="1"/>
    <col min="7" max="7" width="39.5703125" style="1" customWidth="1"/>
    <col min="8" max="8" width="27.28515625" style="1" customWidth="1"/>
    <col min="9" max="9" width="9.140625" style="1"/>
    <col min="10" max="10" width="5" style="1" customWidth="1"/>
    <col min="11" max="16384" width="9.140625" style="1"/>
  </cols>
  <sheetData>
    <row r="1" spans="1:11" x14ac:dyDescent="0.25">
      <c r="A1" s="5" t="s">
        <v>45</v>
      </c>
    </row>
    <row r="3" spans="1:11" x14ac:dyDescent="0.25">
      <c r="J3" s="10"/>
      <c r="K3" s="10"/>
    </row>
    <row r="4" spans="1:11" x14ac:dyDescent="0.25">
      <c r="A4" s="12" t="s">
        <v>26</v>
      </c>
      <c r="B4" s="1" t="s">
        <v>48</v>
      </c>
      <c r="H4" s="2"/>
      <c r="J4" s="10"/>
      <c r="K4" s="10"/>
    </row>
    <row r="5" spans="1:11" x14ac:dyDescent="0.25">
      <c r="A5" s="12"/>
      <c r="J5" s="10"/>
      <c r="K5" s="10"/>
    </row>
    <row r="6" spans="1:11" x14ac:dyDescent="0.25">
      <c r="A6" s="12" t="s">
        <v>27</v>
      </c>
      <c r="B6" s="1" t="s">
        <v>47</v>
      </c>
      <c r="H6" s="2"/>
      <c r="J6" s="10"/>
      <c r="K6" s="10"/>
    </row>
    <row r="7" spans="1:11" x14ac:dyDescent="0.25">
      <c r="A7" s="12"/>
    </row>
    <row r="8" spans="1:11" x14ac:dyDescent="0.25">
      <c r="A8" s="12" t="s">
        <v>28</v>
      </c>
      <c r="B8" s="1" t="s">
        <v>53</v>
      </c>
      <c r="H8" s="2"/>
      <c r="J8" s="3">
        <f>Számolás!H11</f>
        <v>0</v>
      </c>
    </row>
    <row r="9" spans="1:11" x14ac:dyDescent="0.25">
      <c r="A9" s="12"/>
      <c r="J9" s="11"/>
    </row>
    <row r="10" spans="1:11" x14ac:dyDescent="0.25">
      <c r="A10" s="12" t="s">
        <v>29</v>
      </c>
      <c r="B10" s="1" t="s">
        <v>49</v>
      </c>
      <c r="H10" s="2"/>
      <c r="J10" s="3">
        <f>Számolás!H12</f>
        <v>0</v>
      </c>
    </row>
    <row r="11" spans="1:11" x14ac:dyDescent="0.25">
      <c r="A11" s="12"/>
      <c r="J11" s="11"/>
    </row>
    <row r="12" spans="1:11" x14ac:dyDescent="0.25">
      <c r="A12" s="12" t="s">
        <v>30</v>
      </c>
      <c r="B12" s="1" t="s">
        <v>50</v>
      </c>
      <c r="H12" s="2"/>
      <c r="J12" s="3">
        <f>Számolás!H13</f>
        <v>0</v>
      </c>
    </row>
    <row r="13" spans="1:11" x14ac:dyDescent="0.25">
      <c r="A13" s="12"/>
      <c r="J13" s="11"/>
    </row>
    <row r="14" spans="1:11" x14ac:dyDescent="0.25">
      <c r="A14" s="12" t="s">
        <v>31</v>
      </c>
      <c r="B14" s="1" t="s">
        <v>51</v>
      </c>
      <c r="H14" s="2"/>
      <c r="J14" s="3">
        <f>Számolás!H14</f>
        <v>0</v>
      </c>
    </row>
    <row r="15" spans="1:11" x14ac:dyDescent="0.25">
      <c r="A15" s="12"/>
      <c r="J15" s="11"/>
    </row>
    <row r="16" spans="1:11" x14ac:dyDescent="0.25">
      <c r="A16" s="12" t="s">
        <v>32</v>
      </c>
      <c r="B16" s="1" t="s">
        <v>52</v>
      </c>
      <c r="H16" s="2"/>
      <c r="J16" s="3">
        <f>Számolás!H15</f>
        <v>0</v>
      </c>
    </row>
  </sheetData>
  <conditionalFormatting sqref="J8 J10 J12 J14 J16">
    <cfRule type="cellIs" dxfId="9" priority="2" operator="equal">
      <formula>1</formula>
    </cfRule>
    <cfRule type="cellIs" dxfId="8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RowColHeaders="0" workbookViewId="0">
      <selection activeCell="A2" sqref="A2"/>
    </sheetView>
  </sheetViews>
  <sheetFormatPr defaultRowHeight="15" x14ac:dyDescent="0.25"/>
  <cols>
    <col min="1" max="10" width="9.140625" style="1"/>
    <col min="11" max="11" width="15.140625" style="1" customWidth="1"/>
    <col min="12" max="12" width="9.140625" style="1"/>
    <col min="13" max="13" width="5.140625" style="1" customWidth="1"/>
    <col min="14" max="16384" width="9.140625" style="1"/>
  </cols>
  <sheetData>
    <row r="1" spans="1:13" x14ac:dyDescent="0.25">
      <c r="A1" s="5" t="s">
        <v>54</v>
      </c>
    </row>
    <row r="4" spans="1:13" x14ac:dyDescent="0.25">
      <c r="A4" s="12" t="s">
        <v>26</v>
      </c>
      <c r="B4" s="1" t="s">
        <v>59</v>
      </c>
      <c r="K4" s="13"/>
      <c r="M4" s="3">
        <f>Számolás!L11</f>
        <v>0</v>
      </c>
    </row>
    <row r="5" spans="1:13" x14ac:dyDescent="0.25">
      <c r="A5" s="12"/>
    </row>
    <row r="6" spans="1:13" x14ac:dyDescent="0.25">
      <c r="A6" s="12" t="s">
        <v>27</v>
      </c>
      <c r="B6" s="1" t="s">
        <v>55</v>
      </c>
      <c r="K6" s="14"/>
      <c r="M6" s="3">
        <f>Számolás!L12</f>
        <v>0</v>
      </c>
    </row>
    <row r="7" spans="1:13" x14ac:dyDescent="0.25">
      <c r="A7" s="12"/>
    </row>
    <row r="8" spans="1:13" x14ac:dyDescent="0.25">
      <c r="A8" s="12" t="s">
        <v>28</v>
      </c>
      <c r="B8" s="1" t="s">
        <v>56</v>
      </c>
      <c r="K8" s="2"/>
      <c r="M8" s="3">
        <f>Számolás!L13</f>
        <v>0</v>
      </c>
    </row>
    <row r="9" spans="1:13" x14ac:dyDescent="0.25">
      <c r="A9" s="12"/>
    </row>
    <row r="10" spans="1:13" x14ac:dyDescent="0.25">
      <c r="A10" s="12" t="s">
        <v>29</v>
      </c>
      <c r="B10" s="1" t="s">
        <v>57</v>
      </c>
      <c r="K10" s="2"/>
      <c r="M10" s="3">
        <f>Számolás!L14</f>
        <v>0</v>
      </c>
    </row>
    <row r="11" spans="1:13" x14ac:dyDescent="0.25">
      <c r="A11" s="12"/>
    </row>
    <row r="12" spans="1:13" x14ac:dyDescent="0.25">
      <c r="A12" s="12" t="s">
        <v>30</v>
      </c>
      <c r="B12" s="1" t="s">
        <v>58</v>
      </c>
      <c r="K12" s="2"/>
      <c r="M12" s="3">
        <f>Számolás!L15</f>
        <v>0</v>
      </c>
    </row>
    <row r="13" spans="1:13" x14ac:dyDescent="0.25">
      <c r="A13" s="12"/>
    </row>
  </sheetData>
  <conditionalFormatting sqref="M4 M6 M8 M10 M12">
    <cfRule type="cellIs" dxfId="7" priority="4" operator="equal">
      <formula>1</formula>
    </cfRule>
    <cfRule type="cellIs" dxfId="6" priority="3" operator="equal">
      <formula>0</formula>
    </cfRule>
  </conditionalFormatting>
  <conditionalFormatting sqref="M4 M6 M10 M12">
    <cfRule type="cellIs" dxfId="5" priority="2" operator="equal">
      <formula>1</formula>
    </cfRule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RowColHeaders="0" workbookViewId="0">
      <selection activeCell="A3" sqref="A3"/>
    </sheetView>
  </sheetViews>
  <sheetFormatPr defaultRowHeight="15" x14ac:dyDescent="0.25"/>
  <cols>
    <col min="1" max="1" width="9.140625" style="1"/>
    <col min="2" max="2" width="12.42578125" style="1" bestFit="1" customWidth="1"/>
    <col min="3" max="3" width="13.5703125" style="1" customWidth="1"/>
    <col min="4" max="4" width="9.140625" style="1"/>
    <col min="5" max="5" width="5.5703125" style="1" customWidth="1"/>
    <col min="6" max="12" width="9.140625" style="1"/>
    <col min="13" max="13" width="12.28515625" style="1" customWidth="1"/>
    <col min="14" max="14" width="9.140625" style="1"/>
    <col min="15" max="15" width="5.140625" style="1" customWidth="1"/>
    <col min="16" max="16384" width="9.140625" style="1"/>
  </cols>
  <sheetData>
    <row r="1" spans="1:18" x14ac:dyDescent="0.25">
      <c r="A1" s="5" t="s">
        <v>60</v>
      </c>
    </row>
    <row r="3" spans="1:18" ht="33.75" customHeight="1" x14ac:dyDescent="0.25">
      <c r="A3" s="20" t="s">
        <v>26</v>
      </c>
      <c r="B3" s="17" t="s">
        <v>61</v>
      </c>
      <c r="C3" s="17"/>
      <c r="D3" s="17"/>
      <c r="E3" s="17"/>
      <c r="F3" s="17"/>
      <c r="G3" s="17"/>
      <c r="H3" s="17"/>
      <c r="J3" s="20" t="s">
        <v>28</v>
      </c>
      <c r="K3" s="17" t="s">
        <v>67</v>
      </c>
      <c r="L3" s="17"/>
      <c r="M3" s="17"/>
      <c r="N3" s="17"/>
      <c r="O3" s="17"/>
      <c r="P3" s="17"/>
      <c r="Q3" s="17"/>
      <c r="R3" s="17"/>
    </row>
    <row r="6" spans="1:18" x14ac:dyDescent="0.25">
      <c r="B6" s="7" t="s">
        <v>62</v>
      </c>
      <c r="C6" s="18" t="s">
        <v>63</v>
      </c>
      <c r="K6" s="7" t="s">
        <v>68</v>
      </c>
      <c r="L6" s="7" t="s">
        <v>69</v>
      </c>
      <c r="M6" s="7" t="s">
        <v>44</v>
      </c>
    </row>
    <row r="7" spans="1:18" x14ac:dyDescent="0.25">
      <c r="B7" s="3">
        <v>-20</v>
      </c>
      <c r="C7" s="19"/>
      <c r="E7" s="3">
        <f>Számolás!H18</f>
        <v>0</v>
      </c>
      <c r="K7" s="21">
        <v>9.6</v>
      </c>
      <c r="L7" s="21">
        <v>10</v>
      </c>
      <c r="M7" s="22"/>
      <c r="O7" s="3">
        <f>Számolás!L18</f>
        <v>0</v>
      </c>
    </row>
    <row r="8" spans="1:18" x14ac:dyDescent="0.25">
      <c r="B8" s="3">
        <v>6</v>
      </c>
      <c r="C8" s="19"/>
      <c r="K8" s="21">
        <v>5.8</v>
      </c>
      <c r="L8" s="21">
        <v>14.8</v>
      </c>
      <c r="M8" s="22"/>
    </row>
    <row r="9" spans="1:18" x14ac:dyDescent="0.25">
      <c r="B9" s="3">
        <v>9</v>
      </c>
      <c r="C9" s="19"/>
      <c r="K9" s="21">
        <v>10.3</v>
      </c>
      <c r="L9" s="21">
        <v>6.5</v>
      </c>
      <c r="M9" s="22"/>
    </row>
    <row r="10" spans="1:18" x14ac:dyDescent="0.25">
      <c r="B10" s="3">
        <v>-2</v>
      </c>
      <c r="C10" s="19"/>
      <c r="K10" s="21">
        <v>7.9</v>
      </c>
      <c r="L10" s="21">
        <v>9.9</v>
      </c>
      <c r="M10" s="22"/>
    </row>
    <row r="11" spans="1:18" x14ac:dyDescent="0.25">
      <c r="B11" s="3">
        <v>16</v>
      </c>
      <c r="C11" s="19"/>
      <c r="K11" s="21">
        <v>4.5</v>
      </c>
      <c r="L11" s="21">
        <v>4.7</v>
      </c>
      <c r="M11" s="22"/>
    </row>
    <row r="12" spans="1:18" x14ac:dyDescent="0.25">
      <c r="B12" s="3">
        <v>32</v>
      </c>
      <c r="C12" s="19"/>
      <c r="K12" s="21">
        <v>2.9</v>
      </c>
      <c r="L12" s="21">
        <v>12.8</v>
      </c>
      <c r="M12" s="22"/>
    </row>
    <row r="13" spans="1:18" x14ac:dyDescent="0.25">
      <c r="B13" s="3">
        <v>-14</v>
      </c>
      <c r="C13" s="19"/>
      <c r="K13" s="21">
        <v>11.3</v>
      </c>
      <c r="L13" s="21">
        <v>11.7</v>
      </c>
      <c r="M13" s="22"/>
    </row>
    <row r="14" spans="1:18" x14ac:dyDescent="0.25">
      <c r="B14" s="3">
        <v>25</v>
      </c>
      <c r="C14" s="19"/>
      <c r="K14" s="21">
        <v>15.4</v>
      </c>
      <c r="L14" s="21">
        <v>7.3</v>
      </c>
      <c r="M14" s="22"/>
    </row>
    <row r="15" spans="1:18" x14ac:dyDescent="0.25">
      <c r="B15" s="3">
        <v>26</v>
      </c>
      <c r="C15" s="19"/>
      <c r="E15" s="3">
        <f>Számolás!H19</f>
        <v>0</v>
      </c>
      <c r="K15" s="21">
        <v>10.1</v>
      </c>
      <c r="L15" s="21">
        <v>6.1</v>
      </c>
      <c r="M15" s="22"/>
      <c r="O15" s="3">
        <f>Számolás!L19</f>
        <v>0</v>
      </c>
    </row>
    <row r="20" spans="1:17" ht="30" customHeight="1" x14ac:dyDescent="0.25">
      <c r="A20" s="20" t="s">
        <v>27</v>
      </c>
      <c r="B20" s="17" t="s">
        <v>66</v>
      </c>
      <c r="C20" s="17"/>
      <c r="D20" s="17"/>
      <c r="E20" s="17"/>
      <c r="F20" s="17"/>
      <c r="G20" s="17"/>
      <c r="J20" s="20" t="s">
        <v>29</v>
      </c>
      <c r="K20" s="17" t="s">
        <v>70</v>
      </c>
      <c r="L20" s="17"/>
      <c r="M20" s="17"/>
      <c r="N20" s="17"/>
      <c r="O20" s="17"/>
      <c r="P20" s="17"/>
      <c r="Q20" s="17"/>
    </row>
    <row r="23" spans="1:17" x14ac:dyDescent="0.25">
      <c r="B23" s="7" t="s">
        <v>64</v>
      </c>
      <c r="C23" s="7" t="s">
        <v>65</v>
      </c>
      <c r="K23" s="23" t="s">
        <v>68</v>
      </c>
      <c r="L23" s="23" t="s">
        <v>69</v>
      </c>
      <c r="M23" s="23" t="s">
        <v>71</v>
      </c>
    </row>
    <row r="24" spans="1:17" x14ac:dyDescent="0.25">
      <c r="B24" s="3">
        <v>15</v>
      </c>
      <c r="C24" s="19"/>
      <c r="E24" s="3">
        <f>Számolás!H23</f>
        <v>0</v>
      </c>
      <c r="K24" s="3">
        <v>5.5</v>
      </c>
      <c r="L24" s="3">
        <v>28</v>
      </c>
      <c r="M24" s="19"/>
      <c r="O24" s="3">
        <f>Számolás!L23</f>
        <v>0</v>
      </c>
    </row>
    <row r="25" spans="1:17" x14ac:dyDescent="0.25">
      <c r="B25" s="3">
        <v>9</v>
      </c>
      <c r="C25" s="19"/>
      <c r="K25" s="3">
        <v>10.6</v>
      </c>
      <c r="L25" s="3">
        <v>14</v>
      </c>
      <c r="M25" s="19"/>
    </row>
    <row r="26" spans="1:17" x14ac:dyDescent="0.25">
      <c r="B26" s="3">
        <v>6.8</v>
      </c>
      <c r="C26" s="19"/>
      <c r="K26" s="3">
        <v>4.9000000000000004</v>
      </c>
      <c r="L26" s="3">
        <v>55</v>
      </c>
      <c r="M26" s="19"/>
    </row>
    <row r="27" spans="1:17" x14ac:dyDescent="0.25">
      <c r="B27" s="3">
        <v>11.9</v>
      </c>
      <c r="C27" s="19"/>
      <c r="K27" s="3">
        <v>6.8</v>
      </c>
      <c r="L27" s="3">
        <v>36</v>
      </c>
      <c r="M27" s="19"/>
    </row>
    <row r="28" spans="1:17" x14ac:dyDescent="0.25">
      <c r="B28" s="3">
        <v>3.6</v>
      </c>
      <c r="C28" s="19"/>
      <c r="K28" s="3">
        <v>2.5</v>
      </c>
      <c r="L28" s="3">
        <v>29</v>
      </c>
      <c r="M28" s="19"/>
    </row>
    <row r="29" spans="1:17" x14ac:dyDescent="0.25">
      <c r="B29" s="3">
        <v>8.1999999999999993</v>
      </c>
      <c r="C29" s="19"/>
      <c r="K29" s="3">
        <v>3.3</v>
      </c>
      <c r="L29" s="3">
        <v>77</v>
      </c>
      <c r="M29" s="19"/>
    </row>
    <row r="30" spans="1:17" x14ac:dyDescent="0.25">
      <c r="B30" s="3">
        <v>6.6</v>
      </c>
      <c r="C30" s="19"/>
      <c r="K30" s="3">
        <v>4.0999999999999996</v>
      </c>
      <c r="L30" s="3">
        <v>17</v>
      </c>
      <c r="M30" s="19"/>
    </row>
    <row r="31" spans="1:17" x14ac:dyDescent="0.25">
      <c r="B31" s="3">
        <v>9.1</v>
      </c>
      <c r="C31" s="19"/>
      <c r="K31" s="3">
        <v>8.5</v>
      </c>
      <c r="L31" s="3">
        <v>13</v>
      </c>
      <c r="M31" s="19"/>
    </row>
    <row r="32" spans="1:17" x14ac:dyDescent="0.25">
      <c r="B32" s="3">
        <v>8.8000000000000007</v>
      </c>
      <c r="C32" s="19"/>
      <c r="E32" s="3">
        <f>Számolás!H24</f>
        <v>0</v>
      </c>
      <c r="K32" s="3">
        <v>1.8</v>
      </c>
      <c r="L32" s="3">
        <v>22</v>
      </c>
      <c r="M32" s="19"/>
      <c r="O32" s="3">
        <f>Számolás!L24</f>
        <v>0</v>
      </c>
    </row>
  </sheetData>
  <mergeCells count="4">
    <mergeCell ref="B3:H3"/>
    <mergeCell ref="B20:G20"/>
    <mergeCell ref="K3:R3"/>
    <mergeCell ref="K20:Q20"/>
  </mergeCells>
  <conditionalFormatting sqref="E7 E15 E24 E32 O7 O15 O24 O32">
    <cfRule type="cellIs" dxfId="2" priority="2" operator="equal">
      <formula>1</formula>
    </cfRule>
    <cfRule type="cellIs" dxfId="1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7"/>
  <sheetViews>
    <sheetView showRowColHeaders="0" workbookViewId="0"/>
  </sheetViews>
  <sheetFormatPr defaultRowHeight="15" x14ac:dyDescent="0.25"/>
  <cols>
    <col min="1" max="1" width="9.140625" style="1"/>
    <col min="2" max="2" width="38.7109375" style="1" customWidth="1"/>
    <col min="3" max="16384" width="9.140625" style="1"/>
  </cols>
  <sheetData>
    <row r="5" spans="2:3" ht="18.75" x14ac:dyDescent="0.3">
      <c r="B5" s="26" t="s">
        <v>77</v>
      </c>
      <c r="C5" s="27">
        <f>Számolás!F29</f>
        <v>0</v>
      </c>
    </row>
    <row r="7" spans="2:3" ht="18.75" x14ac:dyDescent="0.3">
      <c r="B7" s="26" t="s">
        <v>78</v>
      </c>
      <c r="C7" s="27">
        <f>Számolás!G29</f>
        <v>1</v>
      </c>
    </row>
  </sheetData>
  <sheetProtection algorithmName="SHA-512" hashValue="uTiV6vte0Ex5gFLExQyZ5H5MyiSIPd+tyi8poLFc7otPnlzkHObTVJahxNbV9uBUdFyBn8PPfK6LiRGrUVc1Gw==" saltValue="k21C9sDRjtqat+6LW3kRS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9"/>
  <sheetViews>
    <sheetView workbookViewId="0">
      <selection activeCell="G30" sqref="G30"/>
    </sheetView>
  </sheetViews>
  <sheetFormatPr defaultRowHeight="15" x14ac:dyDescent="0.25"/>
  <cols>
    <col min="10" max="11" width="15.28515625" bestFit="1" customWidth="1"/>
  </cols>
  <sheetData>
    <row r="3" spans="2:16" x14ac:dyDescent="0.25">
      <c r="B3" t="s">
        <v>0</v>
      </c>
      <c r="C3" t="s">
        <v>13</v>
      </c>
      <c r="D3">
        <f>IF(B3=Függvények!D4,1,0)</f>
        <v>0</v>
      </c>
      <c r="F3" t="b">
        <v>0</v>
      </c>
      <c r="G3">
        <f>'F1'!E18</f>
        <v>0</v>
      </c>
      <c r="H3">
        <f>IF('F1'!E18="",0,IF(Számolás!F3=Számolás!G3,1,0))</f>
        <v>0</v>
      </c>
      <c r="J3" t="b">
        <v>0</v>
      </c>
      <c r="K3">
        <f>'F1'!L18</f>
        <v>0</v>
      </c>
      <c r="L3">
        <f>IF('F1'!L18="",0,IF(Számolás!J3=Számolás!K3,1,0))</f>
        <v>0</v>
      </c>
      <c r="N3" t="b">
        <v>1</v>
      </c>
      <c r="O3">
        <f>'F1'!R18</f>
        <v>0</v>
      </c>
      <c r="P3">
        <f>IF('F1'!R18="",0,IF(Számolás!N3=Számolás!O3,1,0))</f>
        <v>0</v>
      </c>
    </row>
    <row r="4" spans="2:16" x14ac:dyDescent="0.25">
      <c r="B4" t="s">
        <v>1</v>
      </c>
      <c r="C4" t="s">
        <v>14</v>
      </c>
      <c r="D4">
        <f>IF(B4=Függvények!D5,1,0)</f>
        <v>0</v>
      </c>
      <c r="F4" t="b">
        <v>0</v>
      </c>
      <c r="G4">
        <f>'F1'!E19</f>
        <v>0</v>
      </c>
      <c r="H4">
        <f>IF('F1'!E19="",0,IF(Számolás!F4=Számolás!G4,1,0))</f>
        <v>0</v>
      </c>
      <c r="J4" t="b">
        <v>1</v>
      </c>
      <c r="K4">
        <f>'F1'!L19</f>
        <v>0</v>
      </c>
      <c r="L4">
        <f>IF('F1'!L19="",0,IF(Számolás!J4=Számolás!K4,1,0))</f>
        <v>0</v>
      </c>
      <c r="N4" t="b">
        <v>0</v>
      </c>
      <c r="O4">
        <f>'F1'!R19</f>
        <v>0</v>
      </c>
      <c r="P4">
        <f>IF('F1'!R19="",0,IF(Számolás!N4=Számolás!O4,1,0))</f>
        <v>0</v>
      </c>
    </row>
    <row r="5" spans="2:16" x14ac:dyDescent="0.25">
      <c r="B5" t="s">
        <v>2</v>
      </c>
      <c r="C5" t="s">
        <v>15</v>
      </c>
      <c r="D5">
        <f>IF(B5=Függvények!D6,1,0)</f>
        <v>0</v>
      </c>
      <c r="F5" t="b">
        <v>0</v>
      </c>
      <c r="G5">
        <f>'F1'!E20</f>
        <v>0</v>
      </c>
      <c r="H5">
        <f>IF('F1'!E20="",0,IF(Számolás!F5=Számolás!G5,1,0))</f>
        <v>0</v>
      </c>
      <c r="J5" t="b">
        <v>1</v>
      </c>
      <c r="K5">
        <f>'F1'!L20</f>
        <v>0</v>
      </c>
      <c r="L5">
        <f>IF('F1'!L20="",0,IF(Számolás!J5=Számolás!K5,1,0))</f>
        <v>0</v>
      </c>
    </row>
    <row r="6" spans="2:16" x14ac:dyDescent="0.25">
      <c r="B6" t="s">
        <v>3</v>
      </c>
      <c r="C6" t="s">
        <v>16</v>
      </c>
      <c r="D6">
        <f>IF(B6=Függvények!D7,1,0)</f>
        <v>0</v>
      </c>
      <c r="F6" t="b">
        <v>1</v>
      </c>
      <c r="G6">
        <f>'F1'!E21</f>
        <v>0</v>
      </c>
      <c r="H6">
        <f>IF('F1'!E21="",0,IF(Számolás!F6=Számolás!G6,1,0))</f>
        <v>0</v>
      </c>
      <c r="J6" t="b">
        <v>1</v>
      </c>
      <c r="K6">
        <f>'F1'!L21</f>
        <v>0</v>
      </c>
      <c r="L6">
        <f>IF('F1'!L21="",0,IF(Számolás!J6=Számolás!K6,1,0))</f>
        <v>0</v>
      </c>
    </row>
    <row r="7" spans="2:16" x14ac:dyDescent="0.25">
      <c r="B7" t="s">
        <v>4</v>
      </c>
      <c r="C7" t="s">
        <v>17</v>
      </c>
      <c r="D7">
        <f>IF(B7=Függvények!D8,1,0)</f>
        <v>0</v>
      </c>
      <c r="G7">
        <v>20</v>
      </c>
      <c r="H7" s="25">
        <f>SUM(H3:H6,L3:L6,P3:P4)*2</f>
        <v>0</v>
      </c>
    </row>
    <row r="8" spans="2:16" x14ac:dyDescent="0.25">
      <c r="B8" t="s">
        <v>5</v>
      </c>
      <c r="C8" t="s">
        <v>18</v>
      </c>
      <c r="D8">
        <f>IF(B8=Függvények!D9,1,0)</f>
        <v>0</v>
      </c>
    </row>
    <row r="9" spans="2:16" x14ac:dyDescent="0.25">
      <c r="B9" t="s">
        <v>6</v>
      </c>
      <c r="C9" t="s">
        <v>19</v>
      </c>
      <c r="D9">
        <f>IF(B9=Függvények!D10,1,0)</f>
        <v>0</v>
      </c>
      <c r="F9">
        <f>'F2'!H4</f>
        <v>0</v>
      </c>
    </row>
    <row r="10" spans="2:16" x14ac:dyDescent="0.25">
      <c r="B10" t="s">
        <v>7</v>
      </c>
      <c r="C10" t="s">
        <v>20</v>
      </c>
      <c r="D10">
        <f>IF(B10=Függvények!D11,1,0)</f>
        <v>0</v>
      </c>
      <c r="F10">
        <f>'F2'!H6</f>
        <v>0</v>
      </c>
    </row>
    <row r="11" spans="2:16" x14ac:dyDescent="0.25">
      <c r="B11" t="s">
        <v>8</v>
      </c>
      <c r="C11" t="s">
        <v>21</v>
      </c>
      <c r="D11">
        <f>IF(B11=Függvények!D12,1,0)</f>
        <v>0</v>
      </c>
      <c r="F11" t="str">
        <f>CONCATENATE(F9," ",F10)</f>
        <v>0 0</v>
      </c>
      <c r="G11">
        <f>'F2'!H8</f>
        <v>0</v>
      </c>
      <c r="H11">
        <f>IF('F2'!H8="",0,IF(Számolás!F11=Számolás!G11,1,0))</f>
        <v>0</v>
      </c>
      <c r="J11" s="15">
        <f ca="1">TODAY()</f>
        <v>42412</v>
      </c>
      <c r="K11" s="15">
        <f>'F3'!K4</f>
        <v>0</v>
      </c>
      <c r="L11">
        <f>IF('F3'!K4="",0,IF(Számolás!J11=Számolás!K11,1,))</f>
        <v>0</v>
      </c>
    </row>
    <row r="12" spans="2:16" x14ac:dyDescent="0.25">
      <c r="B12" t="s">
        <v>9</v>
      </c>
      <c r="C12" t="s">
        <v>22</v>
      </c>
      <c r="D12">
        <f>IF(B12=Függvények!D13,1,0)</f>
        <v>0</v>
      </c>
      <c r="F12" t="str">
        <f>LEFT(F9,1)</f>
        <v>0</v>
      </c>
      <c r="G12">
        <f>'F2'!H10</f>
        <v>0</v>
      </c>
      <c r="H12">
        <f>IF('F2'!H10="",0,IF(Számolás!F12=Számolás!G12,1,0))</f>
        <v>0</v>
      </c>
      <c r="J12" s="16">
        <f ca="1">NOW()</f>
        <v>42412.503237962963</v>
      </c>
      <c r="K12" s="16">
        <f>'F3'!K6</f>
        <v>0</v>
      </c>
      <c r="L12">
        <f>IF('F3'!K6="",0,IF(Számolás!J12=Számolás!K12,1,))</f>
        <v>0</v>
      </c>
    </row>
    <row r="13" spans="2:16" x14ac:dyDescent="0.25">
      <c r="B13" t="s">
        <v>10</v>
      </c>
      <c r="C13" t="s">
        <v>23</v>
      </c>
      <c r="D13">
        <f>IF(B13=Függvények!D14,1,0)</f>
        <v>0</v>
      </c>
      <c r="F13" t="str">
        <f>RIGHT(F10,1)</f>
        <v>0</v>
      </c>
      <c r="G13">
        <f>'F2'!H12</f>
        <v>0</v>
      </c>
      <c r="H13">
        <f>IF('F2'!H12="",0,IF(Számolás!F13=Számolás!G13,1,0))</f>
        <v>0</v>
      </c>
      <c r="J13">
        <f>PI()</f>
        <v>3.1415926535897931</v>
      </c>
      <c r="K13">
        <f>'F3'!K8</f>
        <v>0</v>
      </c>
      <c r="L13">
        <f>IF('F3'!K8="",0,IF(Számolás!J13=Számolás!K13,1,))</f>
        <v>0</v>
      </c>
    </row>
    <row r="14" spans="2:16" x14ac:dyDescent="0.25">
      <c r="B14" t="s">
        <v>11</v>
      </c>
      <c r="C14" t="s">
        <v>24</v>
      </c>
      <c r="D14">
        <f>IF(B14=Függvények!D15,1,0)</f>
        <v>0</v>
      </c>
      <c r="F14">
        <v>12</v>
      </c>
      <c r="G14">
        <f>'F2'!H14</f>
        <v>0</v>
      </c>
      <c r="H14">
        <f>IF('F2'!H14="",0,IF(Számolás!F14=Számolás!G14,1,0))</f>
        <v>0</v>
      </c>
      <c r="K14">
        <f>'F3'!K10</f>
        <v>0</v>
      </c>
      <c r="L14">
        <f>IF('F3'!K10="",0,1)</f>
        <v>0</v>
      </c>
    </row>
    <row r="15" spans="2:16" x14ac:dyDescent="0.25">
      <c r="B15" t="s">
        <v>12</v>
      </c>
      <c r="C15" t="s">
        <v>25</v>
      </c>
      <c r="D15">
        <f>IF(B15=Függvények!D16,1,0)</f>
        <v>0</v>
      </c>
      <c r="F15">
        <v>48</v>
      </c>
      <c r="G15">
        <f>'F2'!H16</f>
        <v>0</v>
      </c>
      <c r="H15">
        <f>IF('F2'!H16="",0,IF(Számolás!F15=Számolás!G15,1,0))</f>
        <v>0</v>
      </c>
      <c r="K15">
        <f>'F3'!K12</f>
        <v>0</v>
      </c>
      <c r="L15">
        <f>IF('F3'!K12="",0,1)</f>
        <v>0</v>
      </c>
    </row>
    <row r="16" spans="2:16" x14ac:dyDescent="0.25">
      <c r="G16">
        <v>10</v>
      </c>
      <c r="H16" s="25">
        <f>SUM(H11:H15)*2</f>
        <v>0</v>
      </c>
      <c r="K16">
        <v>10</v>
      </c>
      <c r="L16" s="25">
        <f>SUM(L11:L15)*2</f>
        <v>0</v>
      </c>
    </row>
    <row r="17" spans="3:12" x14ac:dyDescent="0.25">
      <c r="C17">
        <v>13</v>
      </c>
      <c r="D17" s="25">
        <f>SUM(D3:D15)</f>
        <v>0</v>
      </c>
    </row>
    <row r="18" spans="3:12" x14ac:dyDescent="0.25">
      <c r="F18" t="s">
        <v>72</v>
      </c>
      <c r="G18">
        <f>'F4'!C7</f>
        <v>0</v>
      </c>
      <c r="H18">
        <f>IF('F4'!C7="",0,IF(Számolás!F18=Számolás!G18,1,0))</f>
        <v>0</v>
      </c>
      <c r="J18">
        <v>19.2</v>
      </c>
      <c r="K18" s="24">
        <f>'F4'!M7</f>
        <v>0</v>
      </c>
      <c r="L18">
        <f>IF('F4'!M7="",0,IF(Számolás!J18=Számolás!K18,1,0))</f>
        <v>0</v>
      </c>
    </row>
    <row r="19" spans="3:12" x14ac:dyDescent="0.25">
      <c r="F19" t="s">
        <v>73</v>
      </c>
      <c r="G19">
        <f>'F4'!C15</f>
        <v>0</v>
      </c>
      <c r="H19">
        <f>IF('F4'!C15="",0,IF(Számolás!F19=Számolás!G19,1,0))</f>
        <v>0</v>
      </c>
      <c r="J19">
        <v>2.0333333333333332</v>
      </c>
      <c r="K19" s="24">
        <f>'F4'!M15</f>
        <v>0</v>
      </c>
      <c r="L19">
        <f>IF('F4'!M15="",0,IF(Számolás!J19=Számolás!K19,1,))</f>
        <v>0</v>
      </c>
    </row>
    <row r="23" spans="3:12" x14ac:dyDescent="0.25">
      <c r="F23" t="s">
        <v>74</v>
      </c>
      <c r="G23">
        <f>'F4'!C24</f>
        <v>0</v>
      </c>
      <c r="H23">
        <f>IF('F4'!C24="",0,IF(Számolás!F23=Számolás!G23,1,0))</f>
        <v>0</v>
      </c>
      <c r="J23" t="s">
        <v>75</v>
      </c>
      <c r="K23">
        <f>'F4'!M24</f>
        <v>0</v>
      </c>
      <c r="L23">
        <f>IF('F4'!M24="",0,IF(Számolás!J23=Számolás!K23,1,0))</f>
        <v>0</v>
      </c>
    </row>
    <row r="24" spans="3:12" x14ac:dyDescent="0.25">
      <c r="F24" t="s">
        <v>74</v>
      </c>
      <c r="G24">
        <f>'F4'!C32</f>
        <v>0</v>
      </c>
      <c r="H24">
        <f>IF('F4'!C32="",0,IF(Számolás!F24=Számolás!G24,1,0))</f>
        <v>0</v>
      </c>
      <c r="J24" t="s">
        <v>76</v>
      </c>
      <c r="K24">
        <f>'F4'!M32</f>
        <v>0</v>
      </c>
      <c r="L24">
        <f>IF('F4'!M32="",0,IF(Számolás!J24=Számolás!K24,1,))</f>
        <v>0</v>
      </c>
    </row>
    <row r="27" spans="3:12" x14ac:dyDescent="0.25">
      <c r="G27">
        <v>16</v>
      </c>
      <c r="H27" s="25">
        <f>SUM(H18:H19,H23:H24,L18:L19,L23:L24)*2</f>
        <v>0</v>
      </c>
    </row>
    <row r="29" spans="3:12" x14ac:dyDescent="0.25">
      <c r="E29">
        <f>SUM(C17,G7,G16,K16,G27)</f>
        <v>69</v>
      </c>
      <c r="F29" s="25">
        <f>SUM(D17,H7,H16,L16,H27)</f>
        <v>0</v>
      </c>
      <c r="G29">
        <f>IF(F29&lt;69*0.4,1,IF(F29&lt;69*0.55,2,IF(F29&lt;69*0.7,3,IF(F29&lt;69*0.85,4,5))))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</vt:i4>
      </vt:variant>
    </vt:vector>
  </HeadingPairs>
  <TitlesOfParts>
    <vt:vector size="9" baseType="lpstr">
      <vt:lpstr>Függvények</vt:lpstr>
      <vt:lpstr>f_lista</vt:lpstr>
      <vt:lpstr>F1</vt:lpstr>
      <vt:lpstr>F2</vt:lpstr>
      <vt:lpstr>F3</vt:lpstr>
      <vt:lpstr>F4</vt:lpstr>
      <vt:lpstr>Eredmény</vt:lpstr>
      <vt:lpstr>Számolás</vt:lpstr>
      <vt:lpstr>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2016-02-12T11:04:49Z</dcterms:modified>
</cp:coreProperties>
</file>