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 tabRatio="623"/>
  </bookViews>
  <sheets>
    <sheet name="HA" sheetId="5" r:id="rId1"/>
    <sheet name="Feladatleírás" sheetId="8" r:id="rId2"/>
    <sheet name="F01" sheetId="1" r:id="rId3"/>
    <sheet name="F02" sheetId="9" r:id="rId4"/>
    <sheet name="F03" sheetId="4" r:id="rId5"/>
    <sheet name="F04" sheetId="2" r:id="rId6"/>
    <sheet name="F05" sheetId="10" r:id="rId7"/>
    <sheet name="F06" sheetId="3" r:id="rId8"/>
    <sheet name="F07" sheetId="11" r:id="rId9"/>
    <sheet name="Eredmény" sheetId="12" r:id="rId10"/>
    <sheet name="lista" sheetId="6" state="hidden" r:id="rId11"/>
    <sheet name="számolás" sheetId="7" state="hidden" r:id="rId12"/>
  </sheets>
  <definedNames>
    <definedName name="ha">lista!$B$3:$B$5</definedName>
  </definedNames>
  <calcPr calcId="152511"/>
</workbook>
</file>

<file path=xl/calcChain.xml><?xml version="1.0" encoding="utf-8"?>
<calcChain xmlns="http://schemas.openxmlformats.org/spreadsheetml/2006/main">
  <c r="M6" i="7" l="1"/>
  <c r="N6" i="7"/>
  <c r="P7" i="7" s="1"/>
  <c r="L6" i="7"/>
  <c r="A25" i="7"/>
  <c r="F27" i="7"/>
  <c r="G27" i="7" s="1"/>
  <c r="M39" i="11" s="1"/>
  <c r="F26" i="7"/>
  <c r="G26" i="7" s="1"/>
  <c r="H23" i="7"/>
  <c r="J34" i="10" s="1"/>
  <c r="H22" i="7"/>
  <c r="P23" i="7" s="1"/>
  <c r="G22" i="7"/>
  <c r="H19" i="7"/>
  <c r="G33" i="9" s="1"/>
  <c r="H18" i="7"/>
  <c r="P19" i="7" s="1"/>
  <c r="G19" i="7"/>
  <c r="G18" i="7"/>
  <c r="G15" i="7"/>
  <c r="H15" i="7" s="1"/>
  <c r="H34" i="4" s="1"/>
  <c r="G14" i="7"/>
  <c r="H14" i="7" s="1"/>
  <c r="M7" i="7"/>
  <c r="M34" i="2" s="1"/>
  <c r="N7" i="7"/>
  <c r="N34" i="2" s="1"/>
  <c r="L7" i="7"/>
  <c r="L34" i="2" s="1"/>
  <c r="M9" i="2"/>
  <c r="N9" i="2"/>
  <c r="J7" i="7"/>
  <c r="K7" i="7"/>
  <c r="I7" i="7"/>
  <c r="J6" i="7"/>
  <c r="K6" i="7"/>
  <c r="I6" i="7"/>
  <c r="K4" i="7"/>
  <c r="J33" i="1" s="1"/>
  <c r="J4" i="7"/>
  <c r="I33" i="1" s="1"/>
  <c r="J3" i="7"/>
  <c r="I8" i="1" s="1"/>
  <c r="I4" i="7"/>
  <c r="H4" i="7"/>
  <c r="H3" i="7"/>
  <c r="P15" i="7" l="1"/>
  <c r="H9" i="4"/>
  <c r="P27" i="7"/>
  <c r="M14" i="11"/>
  <c r="J9" i="10"/>
  <c r="L9" i="2"/>
  <c r="G8" i="9"/>
  <c r="G23" i="7"/>
  <c r="F11" i="7" l="1"/>
  <c r="G11" i="7" s="1"/>
  <c r="F10" i="7"/>
  <c r="G10" i="7" s="1"/>
  <c r="N35" i="3" l="1"/>
  <c r="P11" i="7"/>
  <c r="N10" i="3"/>
  <c r="K3" i="7"/>
  <c r="I3" i="7"/>
  <c r="E9" i="5"/>
  <c r="E13" i="5"/>
  <c r="E17" i="5"/>
  <c r="C21" i="7"/>
  <c r="D21" i="7" s="1"/>
  <c r="D5" i="7"/>
  <c r="E5" i="5" s="1"/>
  <c r="D9" i="7"/>
  <c r="D11" i="7"/>
  <c r="E11" i="5" s="1"/>
  <c r="D13" i="7"/>
  <c r="D15" i="7"/>
  <c r="E15" i="5" s="1"/>
  <c r="D17" i="7"/>
  <c r="D19" i="7"/>
  <c r="E19" i="5" s="1"/>
  <c r="C5" i="7"/>
  <c r="C7" i="7"/>
  <c r="D7" i="7" s="1"/>
  <c r="E7" i="5" s="1"/>
  <c r="C9" i="7"/>
  <c r="C11" i="7"/>
  <c r="C13" i="7"/>
  <c r="C15" i="7"/>
  <c r="C17" i="7"/>
  <c r="C19" i="7"/>
  <c r="C3" i="7"/>
  <c r="D3" i="7"/>
  <c r="E3" i="5" s="1"/>
  <c r="P3" i="7" l="1"/>
  <c r="J8" i="1"/>
  <c r="E21" i="5"/>
  <c r="D23" i="7"/>
  <c r="B25" i="7" l="1"/>
  <c r="C3" i="12" s="1"/>
  <c r="B27" i="7" l="1"/>
  <c r="C6" i="12" s="1"/>
</calcChain>
</file>

<file path=xl/sharedStrings.xml><?xml version="1.0" encoding="utf-8"?>
<sst xmlns="http://schemas.openxmlformats.org/spreadsheetml/2006/main" count="515" uniqueCount="184">
  <si>
    <t>Hogyan működik a HA függvény? A legördülő listából válaszd ki a megfelelőt!</t>
  </si>
  <si>
    <t>A HA függvény használatakor először,</t>
  </si>
  <si>
    <t>Ha azt szeretném, hogy a megadott "ágban" ne jelenjen meg semmi, akkor</t>
  </si>
  <si>
    <t>Ha több egymásba ágyazott HA függvényre van szükségem, mert több kimenet van, akkor</t>
  </si>
  <si>
    <t xml:space="preserve">Szám szerint, mennyi HA függvényt kell egymásba ágyazni? </t>
  </si>
  <si>
    <t>A függvény három részől áll: az első harmadba kerül</t>
  </si>
  <si>
    <t>egyenlőségjel után megadjuk a függvény nevét.</t>
  </si>
  <si>
    <t>egy logikai vizsgálat,</t>
  </si>
  <si>
    <t xml:space="preserve">a második harmadba írom, hogy </t>
  </si>
  <si>
    <t xml:space="preserve">a harmadik harmadba írom, hogy  </t>
  </si>
  <si>
    <t>mi történjen, ha hamis.</t>
  </si>
  <si>
    <t xml:space="preserve">Ha a szöveget szeretnék kiírni változatlanul, akkor a kiírandó szöveget </t>
  </si>
  <si>
    <t>idézőjelek közé kell írni.</t>
  </si>
  <si>
    <t>két idézőjelet kell írni egymás után ("").</t>
  </si>
  <si>
    <t>beírom a megfelelő képletet.</t>
  </si>
  <si>
    <t>Ha számolni szeretnék a képletben, akkor az adott harmadba</t>
  </si>
  <si>
    <t>a hamis ágban egy új HA függvényt indítok.</t>
  </si>
  <si>
    <t>n-1 db HA függvényt alkalmazok.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</si>
  <si>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</si>
  <si>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</si>
  <si>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</si>
  <si>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</si>
  <si>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</si>
  <si>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</si>
  <si>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</si>
  <si>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</si>
  <si>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</si>
  <si>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</si>
  <si>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logikai függvények csoportjába tartozik.</t>
  </si>
  <si>
    <t>mátrix függvények  csoportjába tartozik.</t>
  </si>
  <si>
    <t>statisztikai függvények  csoportjába tartozik.</t>
  </si>
  <si>
    <t>trigonometriai függvények  csoportjába tartozik.</t>
  </si>
  <si>
    <t xml:space="preserve">A HA függvény a </t>
  </si>
  <si>
    <t>mi történjen, ha igaz,</t>
  </si>
  <si>
    <t>Szorszám</t>
  </si>
  <si>
    <t>Név</t>
  </si>
  <si>
    <t>Százalék</t>
  </si>
  <si>
    <t>Eredmény</t>
  </si>
  <si>
    <t>Szerkovics Ilona</t>
  </si>
  <si>
    <t>Salga Gyula</t>
  </si>
  <si>
    <t>Magyar Ilona</t>
  </si>
  <si>
    <t>Pöndör Tamás</t>
  </si>
  <si>
    <t>Forgács Zsuzsanna</t>
  </si>
  <si>
    <t>Juhász Lászlóné</t>
  </si>
  <si>
    <t>Hernádi László</t>
  </si>
  <si>
    <t>Sóvölgyi Lajos</t>
  </si>
  <si>
    <t>Dobsa Ottóné</t>
  </si>
  <si>
    <t>Tarczai András</t>
  </si>
  <si>
    <t>Aldrich Emese</t>
  </si>
  <si>
    <t>Sólyom Kálmánné</t>
  </si>
  <si>
    <t>Dózsa Ferenc</t>
  </si>
  <si>
    <t>Nagy Zoltánn;</t>
  </si>
  <si>
    <t>Buchern Lajosné</t>
  </si>
  <si>
    <t>Moór Zoltánné</t>
  </si>
  <si>
    <t>Godár Gyula</t>
  </si>
  <si>
    <t>Czeglédi Ferenc</t>
  </si>
  <si>
    <t>Derkovits Ottóné</t>
  </si>
  <si>
    <t>Kovács Zoe</t>
  </si>
  <si>
    <t>Sztankay Attila</t>
  </si>
  <si>
    <t>Varju Kinga</t>
  </si>
  <si>
    <t>Domány Mária</t>
  </si>
  <si>
    <t>Hosszu Borbála</t>
  </si>
  <si>
    <t>Farkasházi Katalin</t>
  </si>
  <si>
    <t>Demjén Zoltán</t>
  </si>
  <si>
    <t>Kováts Jutka</t>
  </si>
  <si>
    <t>Szűcs Beatrix</t>
  </si>
  <si>
    <t>Bujdosó Lászlóné</t>
  </si>
  <si>
    <t>Petrus Kata</t>
  </si>
  <si>
    <t>Vágó Kitti</t>
  </si>
  <si>
    <t>Fazekas Gabriella</t>
  </si>
  <si>
    <t>Bocskor Zsuzsanna</t>
  </si>
  <si>
    <t>Sánta Henriett</t>
  </si>
  <si>
    <t>Egedi József</t>
  </si>
  <si>
    <t>Szil Éva</t>
  </si>
  <si>
    <t>Veres Éva</t>
  </si>
  <si>
    <t>Szabó Alexandra</t>
  </si>
  <si>
    <t>Antal Éva</t>
  </si>
  <si>
    <t>Juhász Andrásné</t>
  </si>
  <si>
    <t>Németh Józsefné</t>
  </si>
  <si>
    <t>Pásztor Péter</t>
  </si>
  <si>
    <t>Mórász Ferenc</t>
  </si>
  <si>
    <t>Rákosréti Pál</t>
  </si>
  <si>
    <t>Pető Endre</t>
  </si>
  <si>
    <t>Platenburg Ábrahám</t>
  </si>
  <si>
    <t>Rajtszám</t>
  </si>
  <si>
    <t>1. próba</t>
  </si>
  <si>
    <t>2. próba</t>
  </si>
  <si>
    <t>3. próba</t>
  </si>
  <si>
    <t>A sikeres ugrások centiméterben vannak megadva.</t>
  </si>
  <si>
    <t>X</t>
  </si>
  <si>
    <t>Sikertelen próbálkozás (db)</t>
  </si>
  <si>
    <t>Az első oszlopban számold ki függvény segítségével, hogy mennyi sikertelen próbálkozás volt!</t>
  </si>
  <si>
    <r>
      <t>Ha a versenyző megugrotta a 350 cm-t, akkor</t>
    </r>
    <r>
      <rPr>
        <b/>
        <u/>
        <sz val="11"/>
        <color theme="1"/>
        <rFont val="Calibri"/>
        <family val="2"/>
        <charset val="238"/>
        <scheme val="minor"/>
      </rPr>
      <t xml:space="preserve"> továbbjutott</t>
    </r>
    <r>
      <rPr>
        <sz val="11"/>
        <color theme="1"/>
        <rFont val="Calibri"/>
        <family val="2"/>
        <scheme val="minor"/>
      </rPr>
      <t xml:space="preserve"> a következő fordulóba, ha nem , akkor </t>
    </r>
    <r>
      <rPr>
        <b/>
        <u/>
        <sz val="11"/>
        <color theme="1"/>
        <rFont val="Calibri"/>
        <family val="2"/>
        <charset val="238"/>
        <scheme val="minor"/>
      </rPr>
      <t>kiesett</t>
    </r>
    <r>
      <rPr>
        <sz val="11"/>
        <color theme="1"/>
        <rFont val="Calibri"/>
        <family val="2"/>
        <scheme val="minor"/>
      </rPr>
      <t>! Készíts függvényt, mellyel a megfelelő eredményt megjeleníted!</t>
    </r>
  </si>
  <si>
    <r>
      <t xml:space="preserve">A középső oszlopban jelenítsd meg a </t>
    </r>
    <r>
      <rPr>
        <b/>
        <u/>
        <sz val="11"/>
        <color theme="1"/>
        <rFont val="Calibri"/>
        <family val="2"/>
        <charset val="238"/>
        <scheme val="minor"/>
      </rPr>
      <t>legjobb eredmény</t>
    </r>
    <r>
      <rPr>
        <sz val="11"/>
        <color theme="1"/>
        <rFont val="Calibri"/>
        <family val="2"/>
        <scheme val="minor"/>
      </rPr>
      <t>t függvénnyel. Ha mind a háromszor elrontotta, akkor írasd ki hogy, "</t>
    </r>
    <r>
      <rPr>
        <b/>
        <u/>
        <sz val="11"/>
        <color theme="1"/>
        <rFont val="Calibri"/>
        <family val="2"/>
        <charset val="238"/>
        <scheme val="minor"/>
      </rPr>
      <t>nincs értékelhető eredmény</t>
    </r>
    <r>
      <rPr>
        <sz val="11"/>
        <color theme="1"/>
        <rFont val="Calibri"/>
        <family val="2"/>
        <scheme val="minor"/>
      </rPr>
      <t>"!</t>
    </r>
  </si>
  <si>
    <t>Sorszám</t>
  </si>
  <si>
    <t>A feladatban az atlétika verseny távolugró számának eredményeit látod! Minden diák háromszor próbálkozhat. A sikertelen próbálozást, belépést "X" betűvel jelzik!</t>
  </si>
  <si>
    <t>Az egyetemre való bekerüléshez plusz pontot szerezhet az, aki középfokú "C" típusú nyelvvizsgával rendelkezik.</t>
  </si>
  <si>
    <r>
      <t xml:space="preserve">A nyelvizsgán a táblázatban látható eredmények születtek. Ha valaki elérte a 80%-ot akkor </t>
    </r>
    <r>
      <rPr>
        <b/>
        <u/>
        <sz val="11"/>
        <color theme="1"/>
        <rFont val="Calibri"/>
        <family val="2"/>
        <charset val="238"/>
        <scheme val="minor"/>
      </rPr>
      <t>"sikeres vizsgát tett"</t>
    </r>
    <r>
      <rPr>
        <sz val="11"/>
        <color theme="1"/>
        <rFont val="Calibri"/>
        <family val="2"/>
        <scheme val="minor"/>
      </rPr>
      <t xml:space="preserve">, aki nem érte el a 80%-ot, annak </t>
    </r>
    <r>
      <rPr>
        <b/>
        <u/>
        <sz val="11"/>
        <color theme="1"/>
        <rFont val="Calibri"/>
        <family val="2"/>
        <charset val="238"/>
        <scheme val="minor"/>
      </rPr>
      <t>"sikertelen a vizsga"</t>
    </r>
    <r>
      <rPr>
        <sz val="11"/>
        <color theme="1"/>
        <rFont val="Calibri"/>
        <family val="2"/>
        <scheme val="minor"/>
      </rPr>
      <t>.</t>
    </r>
  </si>
  <si>
    <t>Készíts függvényt az "Eredmény" alatti fehér cellákba, melyben a fenti kiemelt szöveg jelenik meg a százalékoktól függően!</t>
  </si>
  <si>
    <t>Pontok</t>
  </si>
  <si>
    <r>
      <t xml:space="preserve">A "Pontok" oszlop alatt, jelenjen meg a cellában </t>
    </r>
    <r>
      <rPr>
        <b/>
        <u/>
        <sz val="11"/>
        <color theme="1"/>
        <rFont val="Calibri"/>
        <family val="2"/>
        <charset val="238"/>
        <scheme val="minor"/>
      </rPr>
      <t xml:space="preserve">40 </t>
    </r>
    <r>
      <rPr>
        <sz val="11"/>
        <color theme="1"/>
        <rFont val="Calibri"/>
        <family val="2"/>
        <charset val="238"/>
        <scheme val="minor"/>
      </rPr>
      <t>(mint szám)</t>
    </r>
    <r>
      <rPr>
        <sz val="11"/>
        <color theme="1"/>
        <rFont val="Calibri"/>
        <family val="2"/>
        <scheme val="minor"/>
      </rPr>
      <t>, ha sikeres a vizsga, és ne jelnejen meg semmi, ha sikertelen!</t>
    </r>
  </si>
  <si>
    <t>FELADATLEÍRÁS:</t>
  </si>
  <si>
    <t>Van olyan feladat, ahol plusz pontokat lehet szerezni (mint pédául nyelvvizsgával, vagy világversenyen elért eredménnyel).</t>
  </si>
  <si>
    <t>A következő feladatban az uszodában kell teljesíteni a felvételizőknek!</t>
  </si>
  <si>
    <t>Gyors</t>
  </si>
  <si>
    <t>Mell</t>
  </si>
  <si>
    <t>Hát</t>
  </si>
  <si>
    <t>Pillangó</t>
  </si>
  <si>
    <t>Választott úszásnemek és eredmények</t>
  </si>
  <si>
    <t>Négy úszásnemből kettőn kell teljesíteni egy bizonyos szinten. Mindenki önként eldöntheti, hogy melyiken úszik.</t>
  </si>
  <si>
    <t>Teljesítette?</t>
  </si>
  <si>
    <t>Ha kettőből egyet sem sikerült megúszi, akkor 0 pontot kap a jeletkező, ha csak az egyiket, akkor 20 pontot, ha mindkettőt, akkor 50-et kap. Függénnyel töltsd ki az "Eredmény" oszlopot!</t>
  </si>
  <si>
    <t>ÚSZÁS</t>
  </si>
  <si>
    <t>TÁVOLUGRÁS</t>
  </si>
  <si>
    <t>NYELVVIZSGA</t>
  </si>
  <si>
    <t>FUTÁS</t>
  </si>
  <si>
    <t>Idő</t>
  </si>
  <si>
    <r>
      <t xml:space="preserve">A következő feladatsor </t>
    </r>
    <r>
      <rPr>
        <b/>
        <sz val="11"/>
        <color theme="1"/>
        <rFont val="Calibri"/>
        <family val="2"/>
        <charset val="238"/>
        <scheme val="minor"/>
      </rPr>
      <t>egy</t>
    </r>
    <r>
      <rPr>
        <sz val="11"/>
        <color theme="1"/>
        <rFont val="Calibri"/>
        <family val="2"/>
        <scheme val="minor"/>
      </rPr>
      <t xml:space="preserve"> adott </t>
    </r>
    <r>
      <rPr>
        <b/>
        <sz val="11"/>
        <color theme="1"/>
        <rFont val="Calibri"/>
        <family val="2"/>
        <charset val="238"/>
        <scheme val="minor"/>
      </rPr>
      <t>témához</t>
    </r>
    <r>
      <rPr>
        <sz val="11"/>
        <color theme="1"/>
        <rFont val="Calibri"/>
        <family val="2"/>
        <scheme val="minor"/>
      </rPr>
      <t xml:space="preserve"> köthető.</t>
    </r>
  </si>
  <si>
    <r>
      <t xml:space="preserve">A feladatokat minden esetben </t>
    </r>
    <r>
      <rPr>
        <b/>
        <sz val="11"/>
        <color theme="1"/>
        <rFont val="Calibri"/>
        <family val="2"/>
        <charset val="238"/>
        <scheme val="minor"/>
      </rPr>
      <t>függvényekkel old meg</t>
    </r>
    <r>
      <rPr>
        <sz val="11"/>
        <color theme="1"/>
        <rFont val="Calibri"/>
        <family val="2"/>
        <scheme val="minor"/>
      </rPr>
      <t>!</t>
    </r>
  </si>
  <si>
    <r>
      <t xml:space="preserve">A felvételin </t>
    </r>
    <r>
      <rPr>
        <b/>
        <sz val="11"/>
        <color theme="1"/>
        <rFont val="Calibri"/>
        <family val="2"/>
        <charset val="238"/>
        <scheme val="minor"/>
      </rPr>
      <t>több versenyszámban kell eredményeket produkálni</t>
    </r>
    <r>
      <rPr>
        <sz val="11"/>
        <color theme="1"/>
        <rFont val="Calibri"/>
        <family val="2"/>
        <scheme val="minor"/>
      </rPr>
      <t>, ezekkel kapcsolatos feladatokon kell végigmenned!</t>
    </r>
  </si>
  <si>
    <t>20 másodpercenkent csökken a megszerezhető pontok mennyisége 20 ponttal. (szövegérétés)</t>
  </si>
  <si>
    <t>A legtöbb pontot, 60-at akkor lehet elérni, ha 300 mp vagy azon bellül futja le a távot.</t>
  </si>
  <si>
    <t>A leírtak alapján jelenjen meg az "Eredmény" oszlopban a kapott pont, függvénnyel kiszámolva!</t>
  </si>
  <si>
    <t>MAGASUGRÁS</t>
  </si>
  <si>
    <t>Magasság</t>
  </si>
  <si>
    <t>A magasugrásnál 100 cm-től 10 cm-ként emelték a szintet. Mindenki ott szállt be ahol szeretne, és minden szinten kétszer próbálkozhatott. A táblázat a legjobb eredményt tartalmazza.</t>
  </si>
  <si>
    <t>Aki megugrotta a 150 cm-t, az a maximum 50 pontot kap, aki 130 cm-t megugrotta, az 20 pontot kap. A 130 alatt teljesítők 0 pontot kapnak.</t>
  </si>
  <si>
    <t>Az "Eredmény" oszlopba határozd meg függvénnyel, hogy hány pontot kaptak a felvételizők!</t>
  </si>
  <si>
    <t>KISLABDAHAJÍTÁS</t>
  </si>
  <si>
    <t>Ha igen, akkor a diák kapjon 30 pontot, ha nem, akkor kapjon 0 pontot!</t>
  </si>
  <si>
    <t>Pont</t>
  </si>
  <si>
    <t>Minden jelentkező háromszor próbálkozhat. Az eredmények méterben vannak megadva.</t>
  </si>
  <si>
    <t>Sztankay Anita</t>
  </si>
  <si>
    <t>Demjén Zoé</t>
  </si>
  <si>
    <t>Egedi Éva</t>
  </si>
  <si>
    <t>Pásztor Beatrix</t>
  </si>
  <si>
    <t>Mórász Zsófia</t>
  </si>
  <si>
    <t>Rákosréti Liána</t>
  </si>
  <si>
    <t>Pető Enikő</t>
  </si>
  <si>
    <t>Platenburg Ágnes</t>
  </si>
  <si>
    <r>
      <t xml:space="preserve">A feladatban egy </t>
    </r>
    <r>
      <rPr>
        <b/>
        <sz val="11"/>
        <color theme="1"/>
        <rFont val="Calibri"/>
        <family val="2"/>
        <charset val="238"/>
        <scheme val="minor"/>
      </rPr>
      <t>a Testnevelési Egyetemre felvételiző csoport</t>
    </r>
    <r>
      <rPr>
        <sz val="11"/>
        <color theme="1"/>
        <rFont val="Calibri"/>
        <family val="2"/>
        <scheme val="minor"/>
      </rPr>
      <t xml:space="preserve"> pontjait, eredményeit kell kiszámolnod. A csoportban mindig ugyanazt a 26 embert látod. A csoportban lányok felvételiznek.</t>
    </r>
  </si>
  <si>
    <t>A szint akkor van meg, ha megdobták az 50 métert.</t>
  </si>
  <si>
    <t>A függvénnyel kikeresett legjobb eredmény felhasználásával határozd meg, hogy megdobta-e a jelentkező a szintet!</t>
  </si>
  <si>
    <t>VERSENYEREDMÉNYEK</t>
  </si>
  <si>
    <t>Veseny</t>
  </si>
  <si>
    <t>Helyezés</t>
  </si>
  <si>
    <t>OB</t>
  </si>
  <si>
    <t>VB</t>
  </si>
  <si>
    <t>EB</t>
  </si>
  <si>
    <t>Olimpiai sportág</t>
  </si>
  <si>
    <t>igen</t>
  </si>
  <si>
    <t>nem</t>
  </si>
  <si>
    <t>A feladat fő kérdése, hogy a jelentkező kap-e 40 plusz pontot.</t>
  </si>
  <si>
    <t>Ahhoz hogy megkapják a plusz pontokat a következő feltételeknek kell megfelelni:</t>
  </si>
  <si>
    <t>Csak olimpiai sportágért lehet plusz pontot kapni.</t>
  </si>
  <si>
    <t>Ha nincs versenyeredmény eleve nem jár a pont.</t>
  </si>
  <si>
    <t>Világbajnoki versenyen az 1-16 jár, európabajnoki versenyen az 1-12 jár, és országos versenyen 1-6 helyezésért jár a plusz pont.</t>
  </si>
  <si>
    <t>S1</t>
  </si>
  <si>
    <t>S2</t>
  </si>
  <si>
    <t>S3</t>
  </si>
  <si>
    <t>S4</t>
  </si>
  <si>
    <t>Az S1-es oszlopba döntse el, hogy egyáltalán kaphat-e plusz pontot. Jelenjen meg 1 ha igen, és 0 ha nem!</t>
  </si>
  <si>
    <t>Az S2-es oszlopban jelenjen meg 1, ha OB-n benne volt az első hatban, és 0 ha nem!</t>
  </si>
  <si>
    <t>AZ S4-es oszlopban jelenjen meg 1, ha VB-n benne volt az első tizenhetban, és 0, ha nem!</t>
  </si>
  <si>
    <t>Az S3-as oszlopban jelenjen meg 1, ha EB-n benne volt az első tizenkettőben, és 0 ha nem!</t>
  </si>
  <si>
    <t>A "Pont" oszlopban jelenjan meg, hogy kap-e pontot vagy nem! Ha igen akkor 40, ha nem akkor legyen a 0 cellákban!</t>
  </si>
  <si>
    <t>A feladatokhoz HA; ÉS; VAGY függvények kellenek!</t>
  </si>
  <si>
    <t>sikeres vizsgát tett</t>
  </si>
  <si>
    <t>F1</t>
  </si>
  <si>
    <t>nincs értékelhető eredmény</t>
  </si>
  <si>
    <t>kiesett</t>
  </si>
  <si>
    <t>F2</t>
  </si>
  <si>
    <t>F3</t>
  </si>
  <si>
    <t>F4</t>
  </si>
  <si>
    <t>F5</t>
  </si>
  <si>
    <t>F6</t>
  </si>
  <si>
    <t>F7</t>
  </si>
  <si>
    <t>Érdemjegy:</t>
  </si>
  <si>
    <t>pont</t>
  </si>
  <si>
    <t>Elért pontok összesen: 70 /</t>
  </si>
  <si>
    <t>Az 1500 méteres futásban sávosan lehet pontokat gyűjteni. Az eredmények másodpercben (nem percben) vannak megadva.</t>
  </si>
  <si>
    <t>A szintek a táblázat fejlécében találhatók , másodpercben megadva. Jeleníts meg egy "1"-es számot, ha telejsítette a felvételiző az adott szintet, és jelenítsen meg "0"-t ha nem! Ha nem úszott abban az úszásnemben, akkor ne jelenjen meg semmi!</t>
  </si>
  <si>
    <t>Továbbjutott / kiesett</t>
  </si>
  <si>
    <t>továbbjutott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</si>
</sst>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3" borderId="0" xfId="0" applyFill="1"/>
    <xf numFmtId="0" fontId="3" fillId="3" borderId="0" xfId="0" applyFont="1" applyFill="1"/>
    <xf numFmtId="0" fontId="3" fillId="3" borderId="0" xfId="0" applyFont="1" applyFill="1" applyAlignment="1"/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 wrapText="1"/>
    </xf>
    <xf numFmtId="0" fontId="2" fillId="2" borderId="1" xfId="0" applyFont="1" applyFill="1" applyBorder="1" applyAlignment="1"/>
    <xf numFmtId="0" fontId="2" fillId="3" borderId="0" xfId="0" applyFont="1" applyFill="1"/>
    <xf numFmtId="0" fontId="2" fillId="3" borderId="0" xfId="0" applyFont="1" applyFill="1" applyAlignment="1">
      <alignment horizontal="right"/>
    </xf>
    <xf numFmtId="0" fontId="0" fillId="3" borderId="1" xfId="0" applyFill="1" applyBorder="1"/>
    <xf numFmtId="0" fontId="3" fillId="3" borderId="0" xfId="0" applyFont="1" applyFill="1" applyAlignment="1">
      <alignment horizontal="right"/>
    </xf>
    <xf numFmtId="0" fontId="0" fillId="3" borderId="0" xfId="0" applyFill="1" applyAlignment="1">
      <alignment horizontal="right"/>
    </xf>
    <xf numFmtId="0" fontId="0" fillId="3" borderId="0" xfId="0" applyFill="1" applyBorder="1"/>
    <xf numFmtId="0" fontId="0" fillId="3" borderId="1" xfId="0" applyFill="1" applyBorder="1" applyAlignment="1">
      <alignment horizontal="center"/>
    </xf>
    <xf numFmtId="0" fontId="3" fillId="3" borderId="2" xfId="0" applyFont="1" applyFill="1" applyBorder="1" applyAlignment="1">
      <alignment horizontal="right" vertical="top"/>
    </xf>
    <xf numFmtId="0" fontId="0" fillId="3" borderId="0" xfId="0" applyFill="1" applyAlignment="1">
      <alignment horizontal="right" vertical="top"/>
    </xf>
    <xf numFmtId="0" fontId="3" fillId="3" borderId="0" xfId="0" applyFont="1" applyFill="1" applyAlignment="1">
      <alignment horizontal="right" vertical="top"/>
    </xf>
    <xf numFmtId="0" fontId="3" fillId="3" borderId="2" xfId="0" applyFont="1" applyFill="1" applyBorder="1" applyAlignment="1">
      <alignment horizontal="right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9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3" fillId="3" borderId="3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9" fontId="0" fillId="3" borderId="1" xfId="0" applyNumberForma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0" fillId="2" borderId="1" xfId="0" applyFill="1" applyBorder="1"/>
    <xf numFmtId="0" fontId="6" fillId="3" borderId="0" xfId="0" applyFont="1" applyFill="1"/>
    <xf numFmtId="0" fontId="6" fillId="3" borderId="0" xfId="0" applyFont="1" applyFill="1" applyAlignment="1">
      <alignment horizontal="left"/>
    </xf>
    <xf numFmtId="0" fontId="0" fillId="3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2" borderId="1" xfId="0" applyFill="1" applyBorder="1" applyAlignment="1">
      <alignment horizontal="right"/>
    </xf>
    <xf numFmtId="0" fontId="0" fillId="5" borderId="0" xfId="0" applyFill="1"/>
    <xf numFmtId="0" fontId="0" fillId="6" borderId="0" xfId="0" applyFill="1"/>
    <xf numFmtId="0" fontId="6" fillId="3" borderId="0" xfId="0" applyFont="1" applyFill="1" applyAlignment="1">
      <alignment horizontal="right"/>
    </xf>
    <xf numFmtId="0" fontId="7" fillId="3" borderId="0" xfId="0" applyFont="1" applyFill="1" applyAlignment="1">
      <alignment horizontal="left"/>
    </xf>
    <xf numFmtId="0" fontId="8" fillId="3" borderId="0" xfId="0" applyFont="1" applyFill="1" applyAlignment="1">
      <alignment horizontal="left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0" fillId="3" borderId="0" xfId="0" applyFill="1" applyAlignment="1">
      <alignment horizontal="left" vertical="top" wrapText="1"/>
    </xf>
  </cellXfs>
  <cellStyles count="1">
    <cellStyle name="Normál" xfId="0" builtinId="0"/>
  </cellStyles>
  <dxfs count="18"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6</xdr:row>
      <xdr:rowOff>57150</xdr:rowOff>
    </xdr:from>
    <xdr:to>
      <xdr:col>9</xdr:col>
      <xdr:colOff>600075</xdr:colOff>
      <xdr:row>10</xdr:row>
      <xdr:rowOff>171450</xdr:rowOff>
    </xdr:to>
    <xdr:sp macro="" textlink="">
      <xdr:nvSpPr>
        <xdr:cNvPr id="2" name="Jobb oldali kapcsos zárójel 1"/>
        <xdr:cNvSpPr/>
      </xdr:nvSpPr>
      <xdr:spPr>
        <a:xfrm>
          <a:off x="7496175" y="1209675"/>
          <a:ext cx="200025" cy="876300"/>
        </a:xfrm>
        <a:prstGeom prst="rightBrace">
          <a:avLst/>
        </a:prstGeom>
        <a:ln w="381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hu-HU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showRowColHeaders="0" tabSelected="1" zoomScale="115" zoomScaleNormal="115" workbookViewId="0">
      <selection activeCell="B36" sqref="B36"/>
    </sheetView>
  </sheetViews>
  <sheetFormatPr defaultRowHeight="15" x14ac:dyDescent="0.25"/>
  <cols>
    <col min="1" max="1" width="9.140625" style="1"/>
    <col min="2" max="2" width="80.28515625" style="1" customWidth="1"/>
    <col min="3" max="3" width="42.140625" style="1" customWidth="1"/>
    <col min="4" max="4" width="4.85546875" style="1" bestFit="1" customWidth="1"/>
    <col min="5" max="5" width="6.7109375" style="1" customWidth="1"/>
    <col min="6" max="6" width="1.7109375" style="1" bestFit="1" customWidth="1"/>
    <col min="7" max="7" width="21.5703125" style="1" bestFit="1" customWidth="1"/>
    <col min="8" max="8" width="1.7109375" style="1" bestFit="1" customWidth="1"/>
    <col min="9" max="9" width="23.5703125" style="1" bestFit="1" customWidth="1"/>
    <col min="10" max="16384" width="9.140625" style="1"/>
  </cols>
  <sheetData>
    <row r="1" spans="1:9" x14ac:dyDescent="0.25">
      <c r="A1" s="2" t="s">
        <v>0</v>
      </c>
    </row>
    <row r="3" spans="1:9" x14ac:dyDescent="0.25">
      <c r="A3" s="10" t="s">
        <v>18</v>
      </c>
      <c r="B3" s="14" t="s">
        <v>1</v>
      </c>
      <c r="C3" s="6"/>
      <c r="D3" s="3"/>
      <c r="E3" s="13">
        <f>számolás!D3</f>
        <v>0</v>
      </c>
    </row>
    <row r="4" spans="1:9" x14ac:dyDescent="0.25">
      <c r="A4" s="11"/>
      <c r="B4" s="15"/>
      <c r="C4" s="7"/>
      <c r="E4" s="12"/>
    </row>
    <row r="5" spans="1:9" s="2" customFormat="1" x14ac:dyDescent="0.25">
      <c r="A5" s="10" t="s">
        <v>19</v>
      </c>
      <c r="B5" s="14" t="s">
        <v>5</v>
      </c>
      <c r="C5" s="6"/>
      <c r="E5" s="13">
        <f>számolás!D5</f>
        <v>0</v>
      </c>
      <c r="F5" s="5"/>
      <c r="G5" s="3"/>
      <c r="I5" s="4"/>
    </row>
    <row r="6" spans="1:9" s="2" customFormat="1" x14ac:dyDescent="0.25">
      <c r="A6" s="10"/>
      <c r="B6" s="16"/>
      <c r="C6" s="8"/>
      <c r="E6" s="12"/>
      <c r="F6" s="5"/>
      <c r="G6" s="3"/>
      <c r="I6" s="4"/>
    </row>
    <row r="7" spans="1:9" s="2" customFormat="1" x14ac:dyDescent="0.25">
      <c r="A7" s="10" t="s">
        <v>20</v>
      </c>
      <c r="B7" s="14" t="s">
        <v>8</v>
      </c>
      <c r="C7" s="6"/>
      <c r="E7" s="13">
        <f>számolás!D7</f>
        <v>0</v>
      </c>
      <c r="F7" s="5"/>
      <c r="G7" s="3"/>
      <c r="I7" s="4"/>
    </row>
    <row r="8" spans="1:9" s="2" customFormat="1" x14ac:dyDescent="0.25">
      <c r="A8" s="11"/>
      <c r="B8" s="16"/>
      <c r="C8" s="8"/>
      <c r="E8" s="12"/>
      <c r="F8" s="5"/>
      <c r="G8" s="3"/>
      <c r="I8" s="4"/>
    </row>
    <row r="9" spans="1:9" s="2" customFormat="1" x14ac:dyDescent="0.25">
      <c r="A9" s="10" t="s">
        <v>21</v>
      </c>
      <c r="B9" s="14" t="s">
        <v>9</v>
      </c>
      <c r="C9" s="6"/>
      <c r="E9" s="13">
        <f>számolás!D9</f>
        <v>0</v>
      </c>
      <c r="F9" s="5"/>
      <c r="G9" s="3"/>
      <c r="I9" s="4"/>
    </row>
    <row r="10" spans="1:9" x14ac:dyDescent="0.25">
      <c r="A10" s="10"/>
      <c r="B10" s="15"/>
      <c r="C10" s="7"/>
      <c r="E10" s="12"/>
    </row>
    <row r="11" spans="1:9" x14ac:dyDescent="0.25">
      <c r="A11" s="10" t="s">
        <v>22</v>
      </c>
      <c r="B11" s="14" t="s">
        <v>11</v>
      </c>
      <c r="C11" s="6"/>
      <c r="E11" s="13">
        <f>számolás!D11</f>
        <v>0</v>
      </c>
    </row>
    <row r="12" spans="1:9" x14ac:dyDescent="0.25">
      <c r="A12" s="11"/>
      <c r="B12" s="15"/>
      <c r="C12" s="7"/>
      <c r="E12" s="12"/>
    </row>
    <row r="13" spans="1:9" x14ac:dyDescent="0.25">
      <c r="A13" s="10" t="s">
        <v>23</v>
      </c>
      <c r="B13" s="14" t="s">
        <v>2</v>
      </c>
      <c r="C13" s="6"/>
      <c r="E13" s="13">
        <f>számolás!D13</f>
        <v>0</v>
      </c>
    </row>
    <row r="14" spans="1:9" x14ac:dyDescent="0.25">
      <c r="A14" s="10"/>
      <c r="B14" s="15"/>
      <c r="C14" s="7"/>
      <c r="E14" s="12"/>
    </row>
    <row r="15" spans="1:9" x14ac:dyDescent="0.25">
      <c r="A15" s="10" t="s">
        <v>24</v>
      </c>
      <c r="B15" s="14" t="s">
        <v>15</v>
      </c>
      <c r="C15" s="6"/>
      <c r="E15" s="13">
        <f>számolás!D15</f>
        <v>0</v>
      </c>
    </row>
    <row r="16" spans="1:9" x14ac:dyDescent="0.25">
      <c r="A16" s="11"/>
      <c r="B16" s="15"/>
      <c r="C16" s="7"/>
      <c r="E16" s="12"/>
    </row>
    <row r="17" spans="1:5" x14ac:dyDescent="0.25">
      <c r="A17" s="10" t="s">
        <v>25</v>
      </c>
      <c r="B17" s="14" t="s">
        <v>3</v>
      </c>
      <c r="C17" s="6"/>
      <c r="E17" s="13">
        <f>számolás!D17</f>
        <v>0</v>
      </c>
    </row>
    <row r="18" spans="1:5" x14ac:dyDescent="0.25">
      <c r="A18" s="10"/>
      <c r="B18" s="15"/>
      <c r="C18" s="7"/>
      <c r="E18" s="12"/>
    </row>
    <row r="19" spans="1:5" x14ac:dyDescent="0.25">
      <c r="A19" s="10" t="s">
        <v>26</v>
      </c>
      <c r="B19" s="14" t="s">
        <v>4</v>
      </c>
      <c r="C19" s="6"/>
      <c r="E19" s="13">
        <f>számolás!D19</f>
        <v>0</v>
      </c>
    </row>
    <row r="20" spans="1:5" x14ac:dyDescent="0.25">
      <c r="A20" s="11"/>
      <c r="B20" s="11"/>
      <c r="E20" s="12"/>
    </row>
    <row r="21" spans="1:5" x14ac:dyDescent="0.25">
      <c r="A21" s="10" t="s">
        <v>27</v>
      </c>
      <c r="B21" s="17" t="s">
        <v>32</v>
      </c>
      <c r="C21" s="6"/>
      <c r="E21" s="9">
        <f>számolás!D21</f>
        <v>0</v>
      </c>
    </row>
  </sheetData>
  <conditionalFormatting sqref="E3 E5 E7 E9 E11 E13 E15 E17 E19">
    <cfRule type="cellIs" dxfId="17" priority="3" operator="equal">
      <formula>0</formula>
    </cfRule>
    <cfRule type="cellIs" dxfId="16" priority="4" operator="equal">
      <formula>1</formula>
    </cfRule>
  </conditionalFormatting>
  <conditionalFormatting sqref="E21">
    <cfRule type="cellIs" dxfId="15" priority="1" operator="equal">
      <formula>0</formula>
    </cfRule>
    <cfRule type="cellIs" dxfId="14" priority="2" operator="equal">
      <formula>1</formula>
    </cfRule>
  </conditionalFormatting>
  <dataValidations count="1">
    <dataValidation type="list" allowBlank="1" showInputMessage="1" showErrorMessage="1" sqref="I5:I9">
      <formula1>ha</formula1>
    </dataValidation>
  </dataValidations>
  <pageMargins left="0.19685039370078741" right="0.19685039370078741" top="0.19685039370078741" bottom="0.19685039370078741" header="0.31496062992125984" footer="0.31496062992125984"/>
  <pageSetup paperSize="9" scale="95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lista!$B$3:$B$15</xm:f>
          </x14:formula1>
          <xm:sqref>C3 C5 C7 C9 C11 C13 C15 C17 C19 C21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7"/>
  <sheetViews>
    <sheetView showRowColHeaders="0" zoomScaleNormal="100" workbookViewId="0">
      <selection activeCell="B36" sqref="B36"/>
    </sheetView>
  </sheetViews>
  <sheetFormatPr defaultRowHeight="15.75" x14ac:dyDescent="0.25"/>
  <cols>
    <col min="1" max="1" width="9.140625" style="1"/>
    <col min="2" max="2" width="28.140625" style="33" customWidth="1"/>
    <col min="3" max="3" width="4.140625" style="1" bestFit="1" customWidth="1"/>
    <col min="4" max="16384" width="9.140625" style="1"/>
  </cols>
  <sheetData>
    <row r="3" spans="2:4" x14ac:dyDescent="0.25">
      <c r="B3" s="40" t="s">
        <v>179</v>
      </c>
      <c r="C3" s="41">
        <f>számolás!B25</f>
        <v>0</v>
      </c>
      <c r="D3" s="33" t="s">
        <v>178</v>
      </c>
    </row>
    <row r="4" spans="2:4" x14ac:dyDescent="0.25">
      <c r="B4" s="40"/>
    </row>
    <row r="5" spans="2:4" x14ac:dyDescent="0.25">
      <c r="B5" s="40"/>
    </row>
    <row r="6" spans="2:4" ht="21" x14ac:dyDescent="0.35">
      <c r="B6" s="40" t="s">
        <v>177</v>
      </c>
      <c r="C6" s="42">
        <f>számolás!B27</f>
        <v>1</v>
      </c>
    </row>
    <row r="7" spans="2:4" x14ac:dyDescent="0.25">
      <c r="B7" s="40"/>
    </row>
  </sheetData>
  <sheetProtection algorithmName="SHA-512" hashValue="237uMqQUUqaRrjpdxHaEJubEUlDMj5XJlJxaKveipSGCIU2mwaebD+FK7nW+Grdc8s+/lVewLl9azVypuK8rhg==" saltValue="tAELpQK9UTy7AgomhyOh2A==" spinCount="100000" sheet="1" objects="1" scenarios="1"/>
  <pageMargins left="0.19685039370078741" right="0.19685039370078741" top="0.19685039370078741" bottom="0.19685039370078741" header="0.31496062992125984" footer="0.31496062992125984"/>
  <pageSetup paperSize="9" scale="9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47"/>
  <sheetViews>
    <sheetView workbookViewId="0">
      <selection activeCell="E2" sqref="E2:E47"/>
    </sheetView>
  </sheetViews>
  <sheetFormatPr defaultRowHeight="15" x14ac:dyDescent="0.25"/>
  <cols>
    <col min="2" max="2" width="45.28515625" customWidth="1"/>
  </cols>
  <sheetData>
    <row r="2" spans="2:5" x14ac:dyDescent="0.25">
      <c r="E2" t="s">
        <v>38</v>
      </c>
    </row>
    <row r="3" spans="2:5" x14ac:dyDescent="0.25">
      <c r="B3" t="s">
        <v>16</v>
      </c>
      <c r="E3" t="s">
        <v>39</v>
      </c>
    </row>
    <row r="4" spans="2:5" x14ac:dyDescent="0.25">
      <c r="B4" t="s">
        <v>14</v>
      </c>
      <c r="E4" t="s">
        <v>40</v>
      </c>
    </row>
    <row r="5" spans="2:5" x14ac:dyDescent="0.25">
      <c r="B5" t="s">
        <v>7</v>
      </c>
      <c r="E5" t="s">
        <v>41</v>
      </c>
    </row>
    <row r="6" spans="2:5" x14ac:dyDescent="0.25">
      <c r="B6" t="s">
        <v>6</v>
      </c>
      <c r="E6" t="s">
        <v>42</v>
      </c>
    </row>
    <row r="7" spans="2:5" x14ac:dyDescent="0.25">
      <c r="B7" t="s">
        <v>12</v>
      </c>
      <c r="E7" t="s">
        <v>43</v>
      </c>
    </row>
    <row r="8" spans="2:5" x14ac:dyDescent="0.25">
      <c r="B8" t="s">
        <v>13</v>
      </c>
      <c r="E8" t="s">
        <v>44</v>
      </c>
    </row>
    <row r="9" spans="2:5" x14ac:dyDescent="0.25">
      <c r="B9" t="s">
        <v>28</v>
      </c>
      <c r="E9" t="s">
        <v>45</v>
      </c>
    </row>
    <row r="10" spans="2:5" x14ac:dyDescent="0.25">
      <c r="B10" t="s">
        <v>29</v>
      </c>
      <c r="E10" t="s">
        <v>46</v>
      </c>
    </row>
    <row r="11" spans="2:5" x14ac:dyDescent="0.25">
      <c r="B11" t="s">
        <v>10</v>
      </c>
      <c r="E11" t="s">
        <v>47</v>
      </c>
    </row>
    <row r="12" spans="2:5" x14ac:dyDescent="0.25">
      <c r="B12" t="s">
        <v>33</v>
      </c>
      <c r="E12" t="s">
        <v>48</v>
      </c>
    </row>
    <row r="13" spans="2:5" x14ac:dyDescent="0.25">
      <c r="B13" t="s">
        <v>17</v>
      </c>
      <c r="E13" t="s">
        <v>49</v>
      </c>
    </row>
    <row r="14" spans="2:5" x14ac:dyDescent="0.25">
      <c r="B14" t="s">
        <v>30</v>
      </c>
      <c r="E14" t="s">
        <v>50</v>
      </c>
    </row>
    <row r="15" spans="2:5" x14ac:dyDescent="0.25">
      <c r="B15" t="s">
        <v>31</v>
      </c>
      <c r="E15" t="s">
        <v>51</v>
      </c>
    </row>
    <row r="16" spans="2:5" x14ac:dyDescent="0.25">
      <c r="E16" t="s">
        <v>52</v>
      </c>
    </row>
    <row r="17" spans="5:5" x14ac:dyDescent="0.25">
      <c r="E17" t="s">
        <v>53</v>
      </c>
    </row>
    <row r="18" spans="5:5" x14ac:dyDescent="0.25">
      <c r="E18" t="s">
        <v>54</v>
      </c>
    </row>
    <row r="19" spans="5:5" x14ac:dyDescent="0.25">
      <c r="E19" t="s">
        <v>55</v>
      </c>
    </row>
    <row r="20" spans="5:5" x14ac:dyDescent="0.25">
      <c r="E20" t="s">
        <v>56</v>
      </c>
    </row>
    <row r="21" spans="5:5" x14ac:dyDescent="0.25">
      <c r="E21" t="s">
        <v>57</v>
      </c>
    </row>
    <row r="22" spans="5:5" x14ac:dyDescent="0.25">
      <c r="E22" t="s">
        <v>58</v>
      </c>
    </row>
    <row r="23" spans="5:5" x14ac:dyDescent="0.25">
      <c r="E23" t="s">
        <v>59</v>
      </c>
    </row>
    <row r="24" spans="5:5" x14ac:dyDescent="0.25">
      <c r="E24" t="s">
        <v>60</v>
      </c>
    </row>
    <row r="25" spans="5:5" x14ac:dyDescent="0.25">
      <c r="E25" t="s">
        <v>61</v>
      </c>
    </row>
    <row r="26" spans="5:5" x14ac:dyDescent="0.25">
      <c r="E26" t="s">
        <v>62</v>
      </c>
    </row>
    <row r="27" spans="5:5" x14ac:dyDescent="0.25">
      <c r="E27" t="s">
        <v>63</v>
      </c>
    </row>
    <row r="28" spans="5:5" x14ac:dyDescent="0.25">
      <c r="E28" t="s">
        <v>64</v>
      </c>
    </row>
    <row r="29" spans="5:5" x14ac:dyDescent="0.25">
      <c r="E29" t="s">
        <v>65</v>
      </c>
    </row>
    <row r="30" spans="5:5" x14ac:dyDescent="0.25">
      <c r="E30" t="s">
        <v>66</v>
      </c>
    </row>
    <row r="31" spans="5:5" x14ac:dyDescent="0.25">
      <c r="E31" t="s">
        <v>67</v>
      </c>
    </row>
    <row r="32" spans="5:5" x14ac:dyDescent="0.25">
      <c r="E32" t="s">
        <v>68</v>
      </c>
    </row>
    <row r="33" spans="5:5" x14ac:dyDescent="0.25">
      <c r="E33" t="s">
        <v>69</v>
      </c>
    </row>
    <row r="34" spans="5:5" x14ac:dyDescent="0.25">
      <c r="E34" t="s">
        <v>70</v>
      </c>
    </row>
    <row r="35" spans="5:5" x14ac:dyDescent="0.25">
      <c r="E35" t="s">
        <v>71</v>
      </c>
    </row>
    <row r="36" spans="5:5" x14ac:dyDescent="0.25">
      <c r="E36" t="s">
        <v>72</v>
      </c>
    </row>
    <row r="37" spans="5:5" x14ac:dyDescent="0.25">
      <c r="E37" t="s">
        <v>73</v>
      </c>
    </row>
    <row r="38" spans="5:5" x14ac:dyDescent="0.25">
      <c r="E38" t="s">
        <v>74</v>
      </c>
    </row>
    <row r="39" spans="5:5" x14ac:dyDescent="0.25">
      <c r="E39" t="s">
        <v>75</v>
      </c>
    </row>
    <row r="40" spans="5:5" x14ac:dyDescent="0.25">
      <c r="E40" t="s">
        <v>76</v>
      </c>
    </row>
    <row r="41" spans="5:5" x14ac:dyDescent="0.25">
      <c r="E41" t="s">
        <v>77</v>
      </c>
    </row>
    <row r="42" spans="5:5" x14ac:dyDescent="0.25">
      <c r="E42" t="s">
        <v>78</v>
      </c>
    </row>
    <row r="43" spans="5:5" x14ac:dyDescent="0.25">
      <c r="E43" t="s">
        <v>79</v>
      </c>
    </row>
    <row r="44" spans="5:5" x14ac:dyDescent="0.25">
      <c r="E44" t="s">
        <v>80</v>
      </c>
    </row>
    <row r="45" spans="5:5" x14ac:dyDescent="0.25">
      <c r="E45" t="s">
        <v>81</v>
      </c>
    </row>
    <row r="46" spans="5:5" x14ac:dyDescent="0.25">
      <c r="E46" t="s">
        <v>82</v>
      </c>
    </row>
    <row r="47" spans="5:5" x14ac:dyDescent="0.25">
      <c r="E47" t="s">
        <v>83</v>
      </c>
    </row>
  </sheetData>
  <sortState ref="B3:B15">
    <sortCondition ref="B3"/>
  </sortState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7"/>
  <sheetViews>
    <sheetView workbookViewId="0">
      <selection activeCell="H7" sqref="H7"/>
    </sheetView>
  </sheetViews>
  <sheetFormatPr defaultRowHeight="15" x14ac:dyDescent="0.25"/>
  <cols>
    <col min="2" max="2" width="44.28515625" bestFit="1" customWidth="1"/>
  </cols>
  <sheetData>
    <row r="2" spans="2:16" x14ac:dyDescent="0.25">
      <c r="F2" t="s">
        <v>168</v>
      </c>
    </row>
    <row r="3" spans="2:16" x14ac:dyDescent="0.25">
      <c r="B3" t="s">
        <v>6</v>
      </c>
      <c r="C3">
        <f>HA!C3</f>
        <v>0</v>
      </c>
      <c r="D3">
        <f>IF(HA!C3="",0,IF(számolás!B3=számolás!C3,1,0))</f>
        <v>0</v>
      </c>
      <c r="F3" t="s">
        <v>167</v>
      </c>
      <c r="G3">
        <v>40</v>
      </c>
      <c r="H3">
        <f>'F01'!F8</f>
        <v>0</v>
      </c>
      <c r="I3">
        <f>'F01'!G8</f>
        <v>0</v>
      </c>
      <c r="J3">
        <f>IF('F01'!F8="",0,IF(számolás!F3=számolás!H3,1,0))</f>
        <v>0</v>
      </c>
      <c r="K3">
        <f>IF('F01'!G8="",0,IF(számolás!G3=számolás!I3,1,0))</f>
        <v>0</v>
      </c>
      <c r="O3">
        <v>8</v>
      </c>
      <c r="P3" s="38">
        <f>SUM(J3:K4)*2</f>
        <v>0</v>
      </c>
    </row>
    <row r="4" spans="2:16" x14ac:dyDescent="0.25">
      <c r="F4" t="s">
        <v>167</v>
      </c>
      <c r="G4">
        <v>40</v>
      </c>
      <c r="H4">
        <f>'F01'!F33</f>
        <v>0</v>
      </c>
      <c r="I4">
        <f>'F01'!G33</f>
        <v>0</v>
      </c>
      <c r="J4">
        <f>IF('F01'!F33="",0,IF(számolás!F4=számolás!H4,1,0))</f>
        <v>0</v>
      </c>
      <c r="K4">
        <f>IF('F01'!G33="",0,IF(számolás!G4=számolás!I4,1,0))</f>
        <v>0</v>
      </c>
    </row>
    <row r="5" spans="2:16" x14ac:dyDescent="0.25">
      <c r="B5" t="s">
        <v>7</v>
      </c>
      <c r="C5">
        <f>HA!C5</f>
        <v>0</v>
      </c>
      <c r="D5">
        <f>IF(HA!C5="",0,IF(számolás!B5=számolás!C5,1,0))</f>
        <v>0</v>
      </c>
      <c r="F5" t="s">
        <v>171</v>
      </c>
    </row>
    <row r="6" spans="2:16" x14ac:dyDescent="0.25">
      <c r="F6">
        <v>0</v>
      </c>
      <c r="G6">
        <v>353</v>
      </c>
      <c r="H6" t="s">
        <v>183</v>
      </c>
      <c r="I6">
        <f>'F04'!H9</f>
        <v>0</v>
      </c>
      <c r="J6">
        <f>'F04'!I9</f>
        <v>0</v>
      </c>
      <c r="K6">
        <f>'F04'!J9</f>
        <v>0</v>
      </c>
      <c r="L6">
        <f>IF('F04'!H9="",0,IF(számolás!F6=számolás!I6,1,0))</f>
        <v>0</v>
      </c>
      <c r="M6">
        <f>IF('F04'!I9="",0,IF(számolás!G6=számolás!J6,1,0))</f>
        <v>0</v>
      </c>
      <c r="N6">
        <f>IF('F04'!J9="",0,IF(számolás!H6=számolás!K6,1,0))</f>
        <v>0</v>
      </c>
    </row>
    <row r="7" spans="2:16" x14ac:dyDescent="0.25">
      <c r="B7" t="s">
        <v>33</v>
      </c>
      <c r="C7">
        <f>HA!C7</f>
        <v>0</v>
      </c>
      <c r="D7">
        <f>IF(HA!C7="",0,IF(számolás!B7=számolás!C7,1,0))</f>
        <v>0</v>
      </c>
      <c r="F7">
        <v>3</v>
      </c>
      <c r="G7" t="s">
        <v>169</v>
      </c>
      <c r="H7" t="s">
        <v>170</v>
      </c>
      <c r="I7">
        <f>'F04'!H34</f>
        <v>0</v>
      </c>
      <c r="J7">
        <f>'F04'!I34</f>
        <v>0</v>
      </c>
      <c r="K7">
        <f>'F04'!J34</f>
        <v>0</v>
      </c>
      <c r="L7">
        <f>IF('F04'!H34="",0,IF(számolás!F7=számolás!I7,1,0))</f>
        <v>0</v>
      </c>
      <c r="M7">
        <f>IF('F04'!I34="",0,IF(számolás!G7=számolás!J7,1,0))</f>
        <v>0</v>
      </c>
      <c r="N7">
        <f>IF('F04'!J34="",0,IF(számolás!H7=számolás!K7,1,0))</f>
        <v>0</v>
      </c>
      <c r="O7">
        <v>12</v>
      </c>
      <c r="P7" s="38">
        <f>SUM(L6:N7)*2</f>
        <v>0</v>
      </c>
    </row>
    <row r="9" spans="2:16" x14ac:dyDescent="0.25">
      <c r="B9" t="s">
        <v>10</v>
      </c>
      <c r="C9">
        <f>HA!C9</f>
        <v>0</v>
      </c>
      <c r="D9">
        <f>IF(HA!C9="",0,IF(számolás!B9=számolás!C9,1,0))</f>
        <v>0</v>
      </c>
      <c r="F9" t="s">
        <v>172</v>
      </c>
    </row>
    <row r="10" spans="2:16" x14ac:dyDescent="0.25">
      <c r="F10" t="b">
        <f>AND('F06'!H10=1,'F06'!I10=1,'F06'!J10="",'F06'!K10="",'F06'!L10=50)</f>
        <v>0</v>
      </c>
      <c r="G10">
        <f>IF(F10=TRUE,1,0)</f>
        <v>0</v>
      </c>
    </row>
    <row r="11" spans="2:16" x14ac:dyDescent="0.25">
      <c r="B11" t="s">
        <v>12</v>
      </c>
      <c r="C11">
        <f>HA!C11</f>
        <v>0</v>
      </c>
      <c r="D11">
        <f>IF(HA!C11="",0,IF(számolás!B11=számolás!C11,1,0))</f>
        <v>0</v>
      </c>
      <c r="F11" t="b">
        <f>AND('F06'!H35=0,'F06'!I35=1,'F06'!J35="",'F06'!K35="",'F06'!L35=20)</f>
        <v>0</v>
      </c>
      <c r="G11">
        <f>IF(F11=TRUE,1,0)</f>
        <v>0</v>
      </c>
      <c r="O11">
        <v>8</v>
      </c>
      <c r="P11" s="38">
        <f>SUM(G10:G11)*4</f>
        <v>0</v>
      </c>
    </row>
    <row r="13" spans="2:16" x14ac:dyDescent="0.25">
      <c r="B13" t="s">
        <v>13</v>
      </c>
      <c r="C13">
        <f>HA!C13</f>
        <v>0</v>
      </c>
      <c r="D13">
        <f>IF(HA!C13="",0,IF(számolás!B13=számolás!C13,1,0))</f>
        <v>0</v>
      </c>
      <c r="F13" t="s">
        <v>173</v>
      </c>
    </row>
    <row r="14" spans="2:16" x14ac:dyDescent="0.25">
      <c r="F14">
        <v>60</v>
      </c>
      <c r="G14">
        <f>'F03'!F9</f>
        <v>0</v>
      </c>
      <c r="H14">
        <f>IF('F03'!F9="",0,IF(számolás!F14=számolás!G14,1,0))</f>
        <v>0</v>
      </c>
    </row>
    <row r="15" spans="2:16" x14ac:dyDescent="0.25">
      <c r="B15" t="s">
        <v>14</v>
      </c>
      <c r="C15">
        <f>HA!C15</f>
        <v>0</v>
      </c>
      <c r="D15">
        <f>IF(HA!C15="",0,IF(számolás!B15=számolás!C15,1,0))</f>
        <v>0</v>
      </c>
      <c r="F15">
        <v>0</v>
      </c>
      <c r="G15">
        <f>'F03'!F34</f>
        <v>0</v>
      </c>
      <c r="H15">
        <f>IF('F03'!F34="",0,IF(számolás!F15=számolás!G15,1,0))</f>
        <v>0</v>
      </c>
      <c r="O15">
        <v>8</v>
      </c>
      <c r="P15" s="38">
        <f>SUM(H14:H15)*4</f>
        <v>0</v>
      </c>
    </row>
    <row r="17" spans="1:16" x14ac:dyDescent="0.25">
      <c r="B17" t="s">
        <v>16</v>
      </c>
      <c r="C17">
        <f>HA!C17</f>
        <v>0</v>
      </c>
      <c r="D17">
        <f>IF(HA!C17="",0,IF(számolás!B17=számolás!C17,1,0))</f>
        <v>0</v>
      </c>
      <c r="F17" t="s">
        <v>174</v>
      </c>
    </row>
    <row r="18" spans="1:16" x14ac:dyDescent="0.25">
      <c r="F18">
        <v>50</v>
      </c>
      <c r="G18">
        <f>'F02'!E8</f>
        <v>0</v>
      </c>
      <c r="H18">
        <f>IF('F02'!E8="",0,IF(számolás!F18=számolás!G18,1,0))</f>
        <v>0</v>
      </c>
    </row>
    <row r="19" spans="1:16" x14ac:dyDescent="0.25">
      <c r="B19" t="s">
        <v>17</v>
      </c>
      <c r="C19">
        <f>HA!C19</f>
        <v>0</v>
      </c>
      <c r="D19">
        <f>IF(HA!C19="",0,IF(számolás!B19=számolás!C19,1,0))</f>
        <v>0</v>
      </c>
      <c r="F19">
        <v>20</v>
      </c>
      <c r="G19">
        <f>'F02'!E33</f>
        <v>0</v>
      </c>
      <c r="H19">
        <f>IF('F02'!E33="",0,IF(számolás!F19=számolás!G19,1,0))</f>
        <v>0</v>
      </c>
      <c r="O19">
        <v>8</v>
      </c>
      <c r="P19" s="38">
        <f>SUM(H18:H19)*4</f>
        <v>0</v>
      </c>
    </row>
    <row r="21" spans="1:16" x14ac:dyDescent="0.25">
      <c r="B21" t="s">
        <v>28</v>
      </c>
      <c r="C21">
        <f>HA!C21</f>
        <v>0</v>
      </c>
      <c r="D21">
        <f>IF(HA!C21="",0,IF(számolás!B21=számolás!C21,1,0))</f>
        <v>0</v>
      </c>
      <c r="F21" t="s">
        <v>175</v>
      </c>
    </row>
    <row r="22" spans="1:16" x14ac:dyDescent="0.25">
      <c r="F22">
        <v>30</v>
      </c>
      <c r="G22">
        <f>'F05'!H9</f>
        <v>0</v>
      </c>
      <c r="H22">
        <f>IF('F05'!H9="",0,IF(számolás!F22=számolás!G22,1,0))</f>
        <v>0</v>
      </c>
    </row>
    <row r="23" spans="1:16" x14ac:dyDescent="0.25">
      <c r="C23">
        <v>10</v>
      </c>
      <c r="D23" s="38">
        <f>SUM(D3:D21)</f>
        <v>0</v>
      </c>
      <c r="F23">
        <v>0</v>
      </c>
      <c r="G23">
        <f>'F05'!H34</f>
        <v>0</v>
      </c>
      <c r="H23">
        <f>IF('F05'!H34="",0,IF(számolás!F23=számolás!G23,1,0))</f>
        <v>0</v>
      </c>
      <c r="O23">
        <v>8</v>
      </c>
      <c r="P23" s="38">
        <f>SUM(H22:H23)*4</f>
        <v>0</v>
      </c>
    </row>
    <row r="25" spans="1:16" x14ac:dyDescent="0.25">
      <c r="A25">
        <f>SUM(C23,O3,O7,O11,O15,O19,O23,O27)</f>
        <v>70</v>
      </c>
      <c r="B25" s="39">
        <f>SUM(D23,P3,P7,P11,P15,P19,P23,P27)</f>
        <v>0</v>
      </c>
      <c r="F25" t="s">
        <v>176</v>
      </c>
    </row>
    <row r="26" spans="1:16" x14ac:dyDescent="0.25">
      <c r="F26" t="b">
        <f>AND('F07'!G14=1,'F07'!H14=1,'F07'!I14=0,'F07'!J14=0,'F07'!K14=40)</f>
        <v>0</v>
      </c>
      <c r="G26">
        <f>IF(F26=TRUE,1,0)</f>
        <v>0</v>
      </c>
    </row>
    <row r="27" spans="1:16" x14ac:dyDescent="0.25">
      <c r="B27">
        <f>IF(B25&lt;=70*0.4,1,IF(B25&lt;=70*0.55,2,IF(B25&lt;=70*0.7,3,IF(B25&lt;=70*0.85,4,5))))</f>
        <v>1</v>
      </c>
      <c r="F27" t="b">
        <f>AND('F07'!G39=1,'F07'!H39=0,'F07'!I39=1,'F07'!J39=0,'F07'!K39=40)</f>
        <v>0</v>
      </c>
      <c r="G27">
        <f>IF(számolás!F27=TRUE,1,0)</f>
        <v>0</v>
      </c>
      <c r="O27">
        <v>8</v>
      </c>
      <c r="P27" s="38">
        <f>SUM(G26:G27)*4</f>
        <v>0</v>
      </c>
    </row>
  </sheetData>
  <sheetProtection algorithmName="SHA-512" hashValue="qJBOqZ33ALUQnG/XpHUGprxHtWewSOLy6mh6uL5U+UD2+RNeNorGdSc29ePTubwKWq/EdhDEWELXxp466vojFQ==" saltValue="pL1b+AZyaPgB3tTqfQ1adA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5"/>
  <sheetViews>
    <sheetView showRowColHeaders="0" zoomScaleNormal="100" workbookViewId="0">
      <selection activeCell="D8" sqref="D8"/>
    </sheetView>
  </sheetViews>
  <sheetFormatPr defaultRowHeight="15" x14ac:dyDescent="0.25"/>
  <cols>
    <col min="1" max="1" width="15.28515625" style="1" bestFit="1" customWidth="1"/>
    <col min="2" max="2" width="9.140625" style="1"/>
    <col min="3" max="3" width="22.28515625" style="1" customWidth="1"/>
    <col min="4" max="16384" width="9.140625" style="1"/>
  </cols>
  <sheetData>
    <row r="2" spans="1:13" ht="15.75" x14ac:dyDescent="0.25">
      <c r="A2" s="34" t="s">
        <v>101</v>
      </c>
    </row>
    <row r="3" spans="1:13" x14ac:dyDescent="0.25">
      <c r="A3" s="10" t="s">
        <v>18</v>
      </c>
      <c r="B3" s="1" t="s">
        <v>117</v>
      </c>
    </row>
    <row r="4" spans="1:13" ht="30" customHeight="1" x14ac:dyDescent="0.25">
      <c r="A4" s="16" t="s">
        <v>19</v>
      </c>
      <c r="B4" s="45" t="s">
        <v>140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</row>
    <row r="5" spans="1:13" x14ac:dyDescent="0.25">
      <c r="A5" s="10" t="s">
        <v>20</v>
      </c>
      <c r="B5" s="1" t="s">
        <v>118</v>
      </c>
    </row>
    <row r="6" spans="1:13" x14ac:dyDescent="0.25">
      <c r="A6" s="10" t="s">
        <v>21</v>
      </c>
      <c r="B6" s="1" t="s">
        <v>119</v>
      </c>
    </row>
    <row r="7" spans="1:13" x14ac:dyDescent="0.25">
      <c r="A7" s="10" t="s">
        <v>22</v>
      </c>
      <c r="B7" s="1" t="s">
        <v>102</v>
      </c>
    </row>
    <row r="9" spans="1:13" x14ac:dyDescent="0.25">
      <c r="B9" s="19" t="s">
        <v>94</v>
      </c>
      <c r="C9" s="19" t="s">
        <v>35</v>
      </c>
    </row>
    <row r="10" spans="1:13" x14ac:dyDescent="0.25">
      <c r="B10" s="21">
        <v>1</v>
      </c>
      <c r="C10" s="9" t="s">
        <v>132</v>
      </c>
    </row>
    <row r="11" spans="1:13" x14ac:dyDescent="0.25">
      <c r="B11" s="21">
        <v>2</v>
      </c>
      <c r="C11" s="9" t="s">
        <v>59</v>
      </c>
    </row>
    <row r="12" spans="1:13" x14ac:dyDescent="0.25">
      <c r="B12" s="21">
        <v>3</v>
      </c>
      <c r="C12" s="9" t="s">
        <v>60</v>
      </c>
    </row>
    <row r="13" spans="1:13" x14ac:dyDescent="0.25">
      <c r="B13" s="21">
        <v>4</v>
      </c>
      <c r="C13" s="9" t="s">
        <v>61</v>
      </c>
    </row>
    <row r="14" spans="1:13" x14ac:dyDescent="0.25">
      <c r="B14" s="21">
        <v>5</v>
      </c>
      <c r="C14" s="9" t="s">
        <v>62</v>
      </c>
    </row>
    <row r="15" spans="1:13" x14ac:dyDescent="0.25">
      <c r="B15" s="21">
        <v>6</v>
      </c>
      <c r="C15" s="9" t="s">
        <v>133</v>
      </c>
    </row>
    <row r="16" spans="1:13" x14ac:dyDescent="0.25">
      <c r="B16" s="21">
        <v>7</v>
      </c>
      <c r="C16" s="9" t="s">
        <v>64</v>
      </c>
    </row>
    <row r="17" spans="2:3" x14ac:dyDescent="0.25">
      <c r="B17" s="21">
        <v>8</v>
      </c>
      <c r="C17" s="9" t="s">
        <v>65</v>
      </c>
    </row>
    <row r="18" spans="2:3" x14ac:dyDescent="0.25">
      <c r="B18" s="21">
        <v>9</v>
      </c>
      <c r="C18" s="9" t="s">
        <v>66</v>
      </c>
    </row>
    <row r="19" spans="2:3" x14ac:dyDescent="0.25">
      <c r="B19" s="21">
        <v>10</v>
      </c>
      <c r="C19" s="9" t="s">
        <v>67</v>
      </c>
    </row>
    <row r="20" spans="2:3" x14ac:dyDescent="0.25">
      <c r="B20" s="21">
        <v>11</v>
      </c>
      <c r="C20" s="9" t="s">
        <v>68</v>
      </c>
    </row>
    <row r="21" spans="2:3" x14ac:dyDescent="0.25">
      <c r="B21" s="21">
        <v>12</v>
      </c>
      <c r="C21" s="9" t="s">
        <v>69</v>
      </c>
    </row>
    <row r="22" spans="2:3" x14ac:dyDescent="0.25">
      <c r="B22" s="21">
        <v>13</v>
      </c>
      <c r="C22" s="9" t="s">
        <v>70</v>
      </c>
    </row>
    <row r="23" spans="2:3" x14ac:dyDescent="0.25">
      <c r="B23" s="21">
        <v>14</v>
      </c>
      <c r="C23" s="9" t="s">
        <v>71</v>
      </c>
    </row>
    <row r="24" spans="2:3" x14ac:dyDescent="0.25">
      <c r="B24" s="21">
        <v>15</v>
      </c>
      <c r="C24" s="9" t="s">
        <v>134</v>
      </c>
    </row>
    <row r="25" spans="2:3" x14ac:dyDescent="0.25">
      <c r="B25" s="21">
        <v>16</v>
      </c>
      <c r="C25" s="9" t="s">
        <v>73</v>
      </c>
    </row>
    <row r="26" spans="2:3" x14ac:dyDescent="0.25">
      <c r="B26" s="21">
        <v>17</v>
      </c>
      <c r="C26" s="9" t="s">
        <v>74</v>
      </c>
    </row>
    <row r="27" spans="2:3" x14ac:dyDescent="0.25">
      <c r="B27" s="21">
        <v>18</v>
      </c>
      <c r="C27" s="9" t="s">
        <v>75</v>
      </c>
    </row>
    <row r="28" spans="2:3" x14ac:dyDescent="0.25">
      <c r="B28" s="21">
        <v>19</v>
      </c>
      <c r="C28" s="9" t="s">
        <v>76</v>
      </c>
    </row>
    <row r="29" spans="2:3" x14ac:dyDescent="0.25">
      <c r="B29" s="21">
        <v>20</v>
      </c>
      <c r="C29" s="9" t="s">
        <v>77</v>
      </c>
    </row>
    <row r="30" spans="2:3" x14ac:dyDescent="0.25">
      <c r="B30" s="21">
        <v>21</v>
      </c>
      <c r="C30" s="9" t="s">
        <v>78</v>
      </c>
    </row>
    <row r="31" spans="2:3" x14ac:dyDescent="0.25">
      <c r="B31" s="21">
        <v>22</v>
      </c>
      <c r="C31" s="9" t="s">
        <v>135</v>
      </c>
    </row>
    <row r="32" spans="2:3" x14ac:dyDescent="0.25">
      <c r="B32" s="21">
        <v>23</v>
      </c>
      <c r="C32" s="9" t="s">
        <v>136</v>
      </c>
    </row>
    <row r="33" spans="2:3" x14ac:dyDescent="0.25">
      <c r="B33" s="21">
        <v>24</v>
      </c>
      <c r="C33" s="9" t="s">
        <v>137</v>
      </c>
    </row>
    <row r="34" spans="2:3" x14ac:dyDescent="0.25">
      <c r="B34" s="21">
        <v>25</v>
      </c>
      <c r="C34" s="9" t="s">
        <v>138</v>
      </c>
    </row>
    <row r="35" spans="2:3" x14ac:dyDescent="0.25">
      <c r="B35" s="21">
        <v>26</v>
      </c>
      <c r="C35" s="9" t="s">
        <v>139</v>
      </c>
    </row>
  </sheetData>
  <mergeCells count="1">
    <mergeCell ref="B4:M4"/>
  </mergeCells>
  <pageMargins left="0.19685039370078741" right="0.19685039370078741" top="0.19685039370078741" bottom="0.19685039370078741" header="0.31496062992125984" footer="0.31496062992125984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showRowColHeaders="0" zoomScaleNormal="100" workbookViewId="0">
      <selection activeCell="K16" sqref="K16"/>
    </sheetView>
  </sheetViews>
  <sheetFormatPr defaultRowHeight="15" x14ac:dyDescent="0.25"/>
  <cols>
    <col min="1" max="1" width="4.28515625" style="1" customWidth="1"/>
    <col min="2" max="3" width="9.140625" style="1"/>
    <col min="4" max="4" width="19.42578125" style="1" bestFit="1" customWidth="1"/>
    <col min="5" max="5" width="9.140625" style="1"/>
    <col min="6" max="6" width="23" style="1" customWidth="1"/>
    <col min="7" max="8" width="9.140625" style="1"/>
    <col min="9" max="10" width="5.85546875" style="1" customWidth="1"/>
    <col min="11" max="16384" width="9.140625" style="1"/>
  </cols>
  <sheetData>
    <row r="1" spans="1:15" x14ac:dyDescent="0.25">
      <c r="A1" s="2" t="s">
        <v>114</v>
      </c>
    </row>
    <row r="2" spans="1:15" x14ac:dyDescent="0.25">
      <c r="A2" s="10" t="s">
        <v>18</v>
      </c>
      <c r="B2" s="1" t="s">
        <v>96</v>
      </c>
    </row>
    <row r="3" spans="1:15" ht="28.5" customHeight="1" x14ac:dyDescent="0.25">
      <c r="A3" s="16" t="s">
        <v>19</v>
      </c>
      <c r="B3" s="45" t="s">
        <v>97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x14ac:dyDescent="0.25">
      <c r="A4" s="10" t="s">
        <v>20</v>
      </c>
      <c r="B4" s="1" t="s">
        <v>98</v>
      </c>
    </row>
    <row r="5" spans="1:15" x14ac:dyDescent="0.25">
      <c r="A5" s="10" t="s">
        <v>21</v>
      </c>
      <c r="B5" s="1" t="s">
        <v>100</v>
      </c>
    </row>
    <row r="7" spans="1:15" x14ac:dyDescent="0.25">
      <c r="C7" s="19" t="s">
        <v>34</v>
      </c>
      <c r="D7" s="18" t="s">
        <v>35</v>
      </c>
      <c r="E7" s="19" t="s">
        <v>36</v>
      </c>
      <c r="F7" s="18" t="s">
        <v>37</v>
      </c>
      <c r="G7" s="18" t="s">
        <v>99</v>
      </c>
    </row>
    <row r="8" spans="1:15" x14ac:dyDescent="0.25">
      <c r="C8" s="21">
        <v>1</v>
      </c>
      <c r="D8" s="9" t="s">
        <v>132</v>
      </c>
      <c r="E8" s="20">
        <v>0.91</v>
      </c>
      <c r="F8" s="25"/>
      <c r="G8" s="25"/>
      <c r="I8" s="13">
        <f>számolás!J3</f>
        <v>0</v>
      </c>
      <c r="J8" s="13">
        <f>számolás!K3</f>
        <v>0</v>
      </c>
    </row>
    <row r="9" spans="1:15" x14ac:dyDescent="0.25">
      <c r="C9" s="21">
        <v>2</v>
      </c>
      <c r="D9" s="9" t="s">
        <v>59</v>
      </c>
      <c r="E9" s="20">
        <v>0.79</v>
      </c>
      <c r="F9" s="25"/>
      <c r="G9" s="25"/>
    </row>
    <row r="10" spans="1:15" x14ac:dyDescent="0.25">
      <c r="C10" s="21">
        <v>3</v>
      </c>
      <c r="D10" s="9" t="s">
        <v>60</v>
      </c>
      <c r="E10" s="20">
        <v>0.91</v>
      </c>
      <c r="F10" s="25"/>
      <c r="G10" s="25"/>
    </row>
    <row r="11" spans="1:15" x14ac:dyDescent="0.25">
      <c r="C11" s="21">
        <v>4</v>
      </c>
      <c r="D11" s="9" t="s">
        <v>61</v>
      </c>
      <c r="E11" s="20">
        <v>0.54</v>
      </c>
      <c r="F11" s="25"/>
      <c r="G11" s="25"/>
    </row>
    <row r="12" spans="1:15" x14ac:dyDescent="0.25">
      <c r="C12" s="21">
        <v>5</v>
      </c>
      <c r="D12" s="9" t="s">
        <v>62</v>
      </c>
      <c r="E12" s="20">
        <v>0.81</v>
      </c>
      <c r="F12" s="25"/>
      <c r="G12" s="25"/>
    </row>
    <row r="13" spans="1:15" x14ac:dyDescent="0.25">
      <c r="C13" s="21">
        <v>6</v>
      </c>
      <c r="D13" s="9" t="s">
        <v>133</v>
      </c>
      <c r="E13" s="20">
        <v>0.77</v>
      </c>
      <c r="F13" s="25"/>
      <c r="G13" s="25"/>
    </row>
    <row r="14" spans="1:15" x14ac:dyDescent="0.25">
      <c r="C14" s="21">
        <v>7</v>
      </c>
      <c r="D14" s="9" t="s">
        <v>64</v>
      </c>
      <c r="E14" s="20">
        <v>0.8</v>
      </c>
      <c r="F14" s="25"/>
      <c r="G14" s="25"/>
    </row>
    <row r="15" spans="1:15" x14ac:dyDescent="0.25">
      <c r="C15" s="21">
        <v>8</v>
      </c>
      <c r="D15" s="9" t="s">
        <v>65</v>
      </c>
      <c r="E15" s="20">
        <v>0.36</v>
      </c>
      <c r="F15" s="25"/>
      <c r="G15" s="25"/>
    </row>
    <row r="16" spans="1:15" x14ac:dyDescent="0.25">
      <c r="C16" s="21">
        <v>9</v>
      </c>
      <c r="D16" s="9" t="s">
        <v>66</v>
      </c>
      <c r="E16" s="20">
        <v>0.55000000000000004</v>
      </c>
      <c r="F16" s="25"/>
      <c r="G16" s="25"/>
    </row>
    <row r="17" spans="3:7" x14ac:dyDescent="0.25">
      <c r="C17" s="21">
        <v>10</v>
      </c>
      <c r="D17" s="9" t="s">
        <v>67</v>
      </c>
      <c r="E17" s="20">
        <v>0.85</v>
      </c>
      <c r="F17" s="25"/>
      <c r="G17" s="25"/>
    </row>
    <row r="18" spans="3:7" x14ac:dyDescent="0.25">
      <c r="C18" s="21">
        <v>11</v>
      </c>
      <c r="D18" s="9" t="s">
        <v>68</v>
      </c>
      <c r="E18" s="20">
        <v>0.88</v>
      </c>
      <c r="F18" s="25"/>
      <c r="G18" s="25"/>
    </row>
    <row r="19" spans="3:7" x14ac:dyDescent="0.25">
      <c r="C19" s="21">
        <v>12</v>
      </c>
      <c r="D19" s="9" t="s">
        <v>69</v>
      </c>
      <c r="E19" s="20">
        <v>0.95</v>
      </c>
      <c r="F19" s="25"/>
      <c r="G19" s="25"/>
    </row>
    <row r="20" spans="3:7" x14ac:dyDescent="0.25">
      <c r="C20" s="21">
        <v>13</v>
      </c>
      <c r="D20" s="9" t="s">
        <v>70</v>
      </c>
      <c r="E20" s="20">
        <v>0.79</v>
      </c>
      <c r="F20" s="25"/>
      <c r="G20" s="25"/>
    </row>
    <row r="21" spans="3:7" x14ac:dyDescent="0.25">
      <c r="C21" s="21">
        <v>14</v>
      </c>
      <c r="D21" s="9" t="s">
        <v>71</v>
      </c>
      <c r="E21" s="20">
        <v>0.77</v>
      </c>
      <c r="F21" s="25"/>
      <c r="G21" s="25"/>
    </row>
    <row r="22" spans="3:7" x14ac:dyDescent="0.25">
      <c r="C22" s="21">
        <v>15</v>
      </c>
      <c r="D22" s="9" t="s">
        <v>134</v>
      </c>
      <c r="E22" s="20">
        <v>0.8</v>
      </c>
      <c r="F22" s="25"/>
      <c r="G22" s="25"/>
    </row>
    <row r="23" spans="3:7" x14ac:dyDescent="0.25">
      <c r="C23" s="21">
        <v>16</v>
      </c>
      <c r="D23" s="9" t="s">
        <v>73</v>
      </c>
      <c r="E23" s="20">
        <v>0.77</v>
      </c>
      <c r="F23" s="25"/>
      <c r="G23" s="25"/>
    </row>
    <row r="24" spans="3:7" x14ac:dyDescent="0.25">
      <c r="C24" s="21">
        <v>17</v>
      </c>
      <c r="D24" s="9" t="s">
        <v>74</v>
      </c>
      <c r="E24" s="20">
        <v>0.75</v>
      </c>
      <c r="F24" s="25"/>
      <c r="G24" s="25"/>
    </row>
    <row r="25" spans="3:7" x14ac:dyDescent="0.25">
      <c r="C25" s="21">
        <v>18</v>
      </c>
      <c r="D25" s="9" t="s">
        <v>75</v>
      </c>
      <c r="E25" s="20">
        <v>0.99</v>
      </c>
      <c r="F25" s="25"/>
      <c r="G25" s="25"/>
    </row>
    <row r="26" spans="3:7" x14ac:dyDescent="0.25">
      <c r="C26" s="21">
        <v>19</v>
      </c>
      <c r="D26" s="9" t="s">
        <v>76</v>
      </c>
      <c r="E26" s="20">
        <v>0.91</v>
      </c>
      <c r="F26" s="25"/>
      <c r="G26" s="25"/>
    </row>
    <row r="27" spans="3:7" x14ac:dyDescent="0.25">
      <c r="C27" s="21">
        <v>20</v>
      </c>
      <c r="D27" s="9" t="s">
        <v>77</v>
      </c>
      <c r="E27" s="20">
        <v>0.96</v>
      </c>
      <c r="F27" s="25"/>
      <c r="G27" s="25"/>
    </row>
    <row r="28" spans="3:7" x14ac:dyDescent="0.25">
      <c r="C28" s="21">
        <v>21</v>
      </c>
      <c r="D28" s="9" t="s">
        <v>78</v>
      </c>
      <c r="E28" s="28">
        <v>0.71</v>
      </c>
      <c r="F28" s="25"/>
      <c r="G28" s="25"/>
    </row>
    <row r="29" spans="3:7" x14ac:dyDescent="0.25">
      <c r="C29" s="21">
        <v>22</v>
      </c>
      <c r="D29" s="9" t="s">
        <v>135</v>
      </c>
      <c r="E29" s="28">
        <v>0.84</v>
      </c>
      <c r="F29" s="25"/>
      <c r="G29" s="25"/>
    </row>
    <row r="30" spans="3:7" x14ac:dyDescent="0.25">
      <c r="C30" s="21">
        <v>23</v>
      </c>
      <c r="D30" s="9" t="s">
        <v>136</v>
      </c>
      <c r="E30" s="28">
        <v>0.82</v>
      </c>
      <c r="F30" s="25"/>
      <c r="G30" s="25"/>
    </row>
    <row r="31" spans="3:7" x14ac:dyDescent="0.25">
      <c r="C31" s="21">
        <v>24</v>
      </c>
      <c r="D31" s="9" t="s">
        <v>137</v>
      </c>
      <c r="E31" s="28">
        <v>0.83</v>
      </c>
      <c r="F31" s="25"/>
      <c r="G31" s="25"/>
    </row>
    <row r="32" spans="3:7" x14ac:dyDescent="0.25">
      <c r="C32" s="21">
        <v>25</v>
      </c>
      <c r="D32" s="9" t="s">
        <v>138</v>
      </c>
      <c r="E32" s="28">
        <v>0.66</v>
      </c>
      <c r="F32" s="25"/>
      <c r="G32" s="25"/>
    </row>
    <row r="33" spans="3:10" x14ac:dyDescent="0.25">
      <c r="C33" s="21">
        <v>26</v>
      </c>
      <c r="D33" s="9" t="s">
        <v>139</v>
      </c>
      <c r="E33" s="28">
        <v>0.8</v>
      </c>
      <c r="F33" s="25"/>
      <c r="G33" s="25"/>
      <c r="I33" s="13">
        <f>számolás!J4</f>
        <v>0</v>
      </c>
      <c r="J33" s="13">
        <f>számolás!K4</f>
        <v>0</v>
      </c>
    </row>
  </sheetData>
  <mergeCells count="1">
    <mergeCell ref="B3:O3"/>
  </mergeCells>
  <conditionalFormatting sqref="I8:J8 I33:J33">
    <cfRule type="cellIs" dxfId="13" priority="1" operator="equal">
      <formula>0</formula>
    </cfRule>
    <cfRule type="cellIs" dxfId="12" priority="2" operator="equal">
      <formula>1</formula>
    </cfRule>
  </conditionalFormatting>
  <pageMargins left="0.19685039370078741" right="0.19685039370078741" top="0.19685039370078741" bottom="0.19685039370078741" header="0.31496062992125984" footer="0.31496062992125984"/>
  <pageSetup paperSize="9"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showRowColHeaders="0" zoomScaleNormal="100" workbookViewId="0">
      <selection activeCell="A2" sqref="A2"/>
    </sheetView>
  </sheetViews>
  <sheetFormatPr defaultRowHeight="15" x14ac:dyDescent="0.25"/>
  <cols>
    <col min="1" max="2" width="9.140625" style="1"/>
    <col min="3" max="3" width="19.42578125" style="1" bestFit="1" customWidth="1"/>
    <col min="4" max="5" width="11.5703125" style="1" customWidth="1"/>
    <col min="6" max="6" width="9.140625" style="1"/>
    <col min="7" max="7" width="4.85546875" style="1" customWidth="1"/>
    <col min="8" max="16384" width="9.140625" style="1"/>
  </cols>
  <sheetData>
    <row r="1" spans="1:15" ht="15.75" x14ac:dyDescent="0.25">
      <c r="A1" s="33" t="s">
        <v>123</v>
      </c>
    </row>
    <row r="2" spans="1:15" ht="27.75" customHeight="1" x14ac:dyDescent="0.25">
      <c r="A2" s="16" t="s">
        <v>18</v>
      </c>
      <c r="B2" s="45" t="s">
        <v>125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x14ac:dyDescent="0.25">
      <c r="A3" s="10" t="s">
        <v>19</v>
      </c>
      <c r="B3" s="1" t="s">
        <v>126</v>
      </c>
    </row>
    <row r="4" spans="1:15" x14ac:dyDescent="0.25">
      <c r="A4" s="10" t="s">
        <v>20</v>
      </c>
      <c r="B4" s="1" t="s">
        <v>127</v>
      </c>
    </row>
    <row r="7" spans="1:15" x14ac:dyDescent="0.25">
      <c r="B7" s="23" t="s">
        <v>94</v>
      </c>
      <c r="C7" s="23" t="s">
        <v>35</v>
      </c>
      <c r="D7" s="18" t="s">
        <v>124</v>
      </c>
      <c r="E7" s="18" t="s">
        <v>37</v>
      </c>
      <c r="H7" s="12"/>
    </row>
    <row r="8" spans="1:15" x14ac:dyDescent="0.25">
      <c r="B8" s="21">
        <v>1</v>
      </c>
      <c r="C8" s="9" t="s">
        <v>132</v>
      </c>
      <c r="D8" s="13">
        <v>160</v>
      </c>
      <c r="E8" s="25"/>
      <c r="G8" s="13">
        <f>számolás!H18</f>
        <v>0</v>
      </c>
      <c r="H8" s="35"/>
    </row>
    <row r="9" spans="1:15" x14ac:dyDescent="0.25">
      <c r="B9" s="21">
        <v>2</v>
      </c>
      <c r="C9" s="9" t="s">
        <v>59</v>
      </c>
      <c r="D9" s="13">
        <v>140</v>
      </c>
      <c r="E9" s="25"/>
      <c r="H9" s="35"/>
    </row>
    <row r="10" spans="1:15" x14ac:dyDescent="0.25">
      <c r="B10" s="21">
        <v>3</v>
      </c>
      <c r="C10" s="9" t="s">
        <v>60</v>
      </c>
      <c r="D10" s="13">
        <v>140</v>
      </c>
      <c r="E10" s="25"/>
      <c r="H10" s="35"/>
    </row>
    <row r="11" spans="1:15" x14ac:dyDescent="0.25">
      <c r="B11" s="21">
        <v>4</v>
      </c>
      <c r="C11" s="9" t="s">
        <v>61</v>
      </c>
      <c r="D11" s="13">
        <v>160</v>
      </c>
      <c r="E11" s="25"/>
      <c r="H11" s="35"/>
    </row>
    <row r="12" spans="1:15" x14ac:dyDescent="0.25">
      <c r="B12" s="21">
        <v>5</v>
      </c>
      <c r="C12" s="9" t="s">
        <v>62</v>
      </c>
      <c r="D12" s="13">
        <v>170</v>
      </c>
      <c r="E12" s="25"/>
      <c r="H12" s="35"/>
    </row>
    <row r="13" spans="1:15" x14ac:dyDescent="0.25">
      <c r="B13" s="21">
        <v>6</v>
      </c>
      <c r="C13" s="9" t="s">
        <v>133</v>
      </c>
      <c r="D13" s="13">
        <v>130</v>
      </c>
      <c r="E13" s="25"/>
      <c r="H13" s="35"/>
    </row>
    <row r="14" spans="1:15" x14ac:dyDescent="0.25">
      <c r="B14" s="21">
        <v>7</v>
      </c>
      <c r="C14" s="9" t="s">
        <v>64</v>
      </c>
      <c r="D14" s="13">
        <v>150</v>
      </c>
      <c r="E14" s="25"/>
      <c r="H14" s="35"/>
    </row>
    <row r="15" spans="1:15" x14ac:dyDescent="0.25">
      <c r="B15" s="21">
        <v>8</v>
      </c>
      <c r="C15" s="9" t="s">
        <v>65</v>
      </c>
      <c r="D15" s="13">
        <v>160</v>
      </c>
      <c r="E15" s="25"/>
      <c r="H15" s="35"/>
    </row>
    <row r="16" spans="1:15" x14ac:dyDescent="0.25">
      <c r="B16" s="21">
        <v>9</v>
      </c>
      <c r="C16" s="9" t="s">
        <v>66</v>
      </c>
      <c r="D16" s="13">
        <v>130</v>
      </c>
      <c r="E16" s="25"/>
      <c r="H16" s="35"/>
    </row>
    <row r="17" spans="2:8" x14ac:dyDescent="0.25">
      <c r="B17" s="21">
        <v>10</v>
      </c>
      <c r="C17" s="9" t="s">
        <v>67</v>
      </c>
      <c r="D17" s="13">
        <v>160</v>
      </c>
      <c r="E17" s="25"/>
      <c r="H17" s="35"/>
    </row>
    <row r="18" spans="2:8" x14ac:dyDescent="0.25">
      <c r="B18" s="21">
        <v>11</v>
      </c>
      <c r="C18" s="9" t="s">
        <v>68</v>
      </c>
      <c r="D18" s="13">
        <v>100</v>
      </c>
      <c r="E18" s="25"/>
      <c r="H18" s="35"/>
    </row>
    <row r="19" spans="2:8" x14ac:dyDescent="0.25">
      <c r="B19" s="21">
        <v>12</v>
      </c>
      <c r="C19" s="9" t="s">
        <v>69</v>
      </c>
      <c r="D19" s="13">
        <v>150</v>
      </c>
      <c r="E19" s="25"/>
      <c r="H19" s="35"/>
    </row>
    <row r="20" spans="2:8" x14ac:dyDescent="0.25">
      <c r="B20" s="21">
        <v>13</v>
      </c>
      <c r="C20" s="9" t="s">
        <v>70</v>
      </c>
      <c r="D20" s="13">
        <v>160</v>
      </c>
      <c r="E20" s="25"/>
      <c r="H20" s="35"/>
    </row>
    <row r="21" spans="2:8" x14ac:dyDescent="0.25">
      <c r="B21" s="21">
        <v>14</v>
      </c>
      <c r="C21" s="9" t="s">
        <v>71</v>
      </c>
      <c r="D21" s="13">
        <v>180</v>
      </c>
      <c r="E21" s="25"/>
      <c r="H21" s="35"/>
    </row>
    <row r="22" spans="2:8" x14ac:dyDescent="0.25">
      <c r="B22" s="21">
        <v>15</v>
      </c>
      <c r="C22" s="9" t="s">
        <v>134</v>
      </c>
      <c r="D22" s="13">
        <v>130</v>
      </c>
      <c r="E22" s="25"/>
      <c r="H22" s="35"/>
    </row>
    <row r="23" spans="2:8" x14ac:dyDescent="0.25">
      <c r="B23" s="21">
        <v>16</v>
      </c>
      <c r="C23" s="9" t="s">
        <v>73</v>
      </c>
      <c r="D23" s="13">
        <v>130</v>
      </c>
      <c r="E23" s="25"/>
      <c r="H23" s="35"/>
    </row>
    <row r="24" spans="2:8" x14ac:dyDescent="0.25">
      <c r="B24" s="21">
        <v>17</v>
      </c>
      <c r="C24" s="9" t="s">
        <v>74</v>
      </c>
      <c r="D24" s="13">
        <v>130</v>
      </c>
      <c r="E24" s="25"/>
      <c r="H24" s="35"/>
    </row>
    <row r="25" spans="2:8" x14ac:dyDescent="0.25">
      <c r="B25" s="21">
        <v>18</v>
      </c>
      <c r="C25" s="9" t="s">
        <v>75</v>
      </c>
      <c r="D25" s="13">
        <v>110</v>
      </c>
      <c r="E25" s="25"/>
      <c r="H25" s="35"/>
    </row>
    <row r="26" spans="2:8" x14ac:dyDescent="0.25">
      <c r="B26" s="21">
        <v>19</v>
      </c>
      <c r="C26" s="9" t="s">
        <v>76</v>
      </c>
      <c r="D26" s="13">
        <v>140</v>
      </c>
      <c r="E26" s="25"/>
      <c r="H26" s="35"/>
    </row>
    <row r="27" spans="2:8" x14ac:dyDescent="0.25">
      <c r="B27" s="21">
        <v>20</v>
      </c>
      <c r="C27" s="9" t="s">
        <v>77</v>
      </c>
      <c r="D27" s="13">
        <v>130</v>
      </c>
      <c r="E27" s="25"/>
      <c r="H27" s="35"/>
    </row>
    <row r="28" spans="2:8" x14ac:dyDescent="0.25">
      <c r="B28" s="21">
        <v>21</v>
      </c>
      <c r="C28" s="9" t="s">
        <v>78</v>
      </c>
      <c r="D28" s="13">
        <v>150</v>
      </c>
      <c r="E28" s="25"/>
      <c r="H28" s="35"/>
    </row>
    <row r="29" spans="2:8" x14ac:dyDescent="0.25">
      <c r="B29" s="21">
        <v>22</v>
      </c>
      <c r="C29" s="9" t="s">
        <v>135</v>
      </c>
      <c r="D29" s="13">
        <v>180</v>
      </c>
      <c r="E29" s="25"/>
      <c r="H29" s="35"/>
    </row>
    <row r="30" spans="2:8" x14ac:dyDescent="0.25">
      <c r="B30" s="21">
        <v>23</v>
      </c>
      <c r="C30" s="9" t="s">
        <v>136</v>
      </c>
      <c r="D30" s="13">
        <v>120</v>
      </c>
      <c r="E30" s="25"/>
      <c r="H30" s="35"/>
    </row>
    <row r="31" spans="2:8" x14ac:dyDescent="0.25">
      <c r="B31" s="21">
        <v>24</v>
      </c>
      <c r="C31" s="9" t="s">
        <v>137</v>
      </c>
      <c r="D31" s="13">
        <v>160</v>
      </c>
      <c r="E31" s="25"/>
      <c r="H31" s="35"/>
    </row>
    <row r="32" spans="2:8" x14ac:dyDescent="0.25">
      <c r="B32" s="21">
        <v>25</v>
      </c>
      <c r="C32" s="9" t="s">
        <v>138</v>
      </c>
      <c r="D32" s="13">
        <v>170</v>
      </c>
      <c r="E32" s="25"/>
      <c r="H32" s="35"/>
    </row>
    <row r="33" spans="2:8" x14ac:dyDescent="0.25">
      <c r="B33" s="21">
        <v>26</v>
      </c>
      <c r="C33" s="9" t="s">
        <v>139</v>
      </c>
      <c r="D33" s="13">
        <v>140</v>
      </c>
      <c r="E33" s="25"/>
      <c r="G33" s="13">
        <f>számolás!H19</f>
        <v>0</v>
      </c>
      <c r="H33" s="35"/>
    </row>
    <row r="34" spans="2:8" x14ac:dyDescent="0.25">
      <c r="H34" s="12"/>
    </row>
    <row r="35" spans="2:8" x14ac:dyDescent="0.25">
      <c r="H35" s="12"/>
    </row>
    <row r="36" spans="2:8" x14ac:dyDescent="0.25">
      <c r="H36" s="12"/>
    </row>
    <row r="37" spans="2:8" x14ac:dyDescent="0.25">
      <c r="H37" s="12"/>
    </row>
    <row r="38" spans="2:8" x14ac:dyDescent="0.25">
      <c r="H38" s="12"/>
    </row>
  </sheetData>
  <mergeCells count="1">
    <mergeCell ref="B2:O2"/>
  </mergeCells>
  <conditionalFormatting sqref="G33 G8">
    <cfRule type="cellIs" dxfId="11" priority="1" operator="equal">
      <formula>0</formula>
    </cfRule>
    <cfRule type="cellIs" dxfId="10" priority="2" operator="equal">
      <formula>1</formula>
    </cfRule>
  </conditionalFormatting>
  <pageMargins left="0.19685039370078741" right="0.19685039370078741" top="0.19685039370078741" bottom="0.19685039370078741" header="0.31496062992125984" footer="0.31496062992125984"/>
  <pageSetup paperSize="9" scale="9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showRowColHeaders="0" zoomScaleNormal="100" workbookViewId="0">
      <selection activeCell="B36" sqref="B36"/>
    </sheetView>
  </sheetViews>
  <sheetFormatPr defaultRowHeight="15" x14ac:dyDescent="0.25"/>
  <cols>
    <col min="1" max="1" width="4.5703125" style="1" customWidth="1"/>
    <col min="2" max="3" width="9.140625" style="1"/>
    <col min="4" max="4" width="19.42578125" style="1" bestFit="1" customWidth="1"/>
    <col min="5" max="5" width="11.140625" style="1" customWidth="1"/>
    <col min="6" max="6" width="11.28515625" style="1" customWidth="1"/>
    <col min="7" max="7" width="9.140625" style="1"/>
    <col min="8" max="8" width="5.140625" style="1" customWidth="1"/>
    <col min="9" max="16384" width="9.140625" style="1"/>
  </cols>
  <sheetData>
    <row r="1" spans="1:8" x14ac:dyDescent="0.25">
      <c r="A1" s="2" t="s">
        <v>115</v>
      </c>
    </row>
    <row r="2" spans="1:8" x14ac:dyDescent="0.25">
      <c r="A2" s="10" t="s">
        <v>18</v>
      </c>
      <c r="B2" s="1" t="s">
        <v>180</v>
      </c>
    </row>
    <row r="3" spans="1:8" x14ac:dyDescent="0.25">
      <c r="A3" s="10" t="s">
        <v>19</v>
      </c>
      <c r="B3" s="1" t="s">
        <v>121</v>
      </c>
    </row>
    <row r="4" spans="1:8" x14ac:dyDescent="0.25">
      <c r="A4" s="10" t="s">
        <v>20</v>
      </c>
      <c r="B4" s="1" t="s">
        <v>120</v>
      </c>
    </row>
    <row r="5" spans="1:8" x14ac:dyDescent="0.25">
      <c r="A5" s="10" t="s">
        <v>21</v>
      </c>
      <c r="B5" s="1" t="s">
        <v>122</v>
      </c>
    </row>
    <row r="8" spans="1:8" x14ac:dyDescent="0.25">
      <c r="C8" s="23" t="s">
        <v>94</v>
      </c>
      <c r="D8" s="23" t="s">
        <v>35</v>
      </c>
      <c r="E8" s="18" t="s">
        <v>116</v>
      </c>
      <c r="F8" s="18" t="s">
        <v>37</v>
      </c>
    </row>
    <row r="9" spans="1:8" x14ac:dyDescent="0.25">
      <c r="C9" s="21">
        <v>1</v>
      </c>
      <c r="D9" s="9" t="s">
        <v>132</v>
      </c>
      <c r="E9" s="13">
        <v>277</v>
      </c>
      <c r="F9" s="25"/>
      <c r="H9" s="9">
        <f>számolás!H14</f>
        <v>0</v>
      </c>
    </row>
    <row r="10" spans="1:8" x14ac:dyDescent="0.25">
      <c r="C10" s="21">
        <v>2</v>
      </c>
      <c r="D10" s="9" t="s">
        <v>59</v>
      </c>
      <c r="E10" s="13">
        <v>380</v>
      </c>
      <c r="F10" s="25"/>
    </row>
    <row r="11" spans="1:8" x14ac:dyDescent="0.25">
      <c r="C11" s="21">
        <v>3</v>
      </c>
      <c r="D11" s="9" t="s">
        <v>60</v>
      </c>
      <c r="E11" s="13">
        <v>265</v>
      </c>
      <c r="F11" s="25"/>
    </row>
    <row r="12" spans="1:8" x14ac:dyDescent="0.25">
      <c r="C12" s="21">
        <v>4</v>
      </c>
      <c r="D12" s="9" t="s">
        <v>61</v>
      </c>
      <c r="E12" s="13">
        <v>304</v>
      </c>
      <c r="F12" s="25"/>
    </row>
    <row r="13" spans="1:8" x14ac:dyDescent="0.25">
      <c r="C13" s="21">
        <v>5</v>
      </c>
      <c r="D13" s="9" t="s">
        <v>62</v>
      </c>
      <c r="E13" s="13">
        <v>332</v>
      </c>
      <c r="F13" s="25"/>
    </row>
    <row r="14" spans="1:8" x14ac:dyDescent="0.25">
      <c r="C14" s="21">
        <v>6</v>
      </c>
      <c r="D14" s="9" t="s">
        <v>133</v>
      </c>
      <c r="E14" s="13">
        <v>279</v>
      </c>
      <c r="F14" s="25"/>
    </row>
    <row r="15" spans="1:8" x14ac:dyDescent="0.25">
      <c r="C15" s="21">
        <v>7</v>
      </c>
      <c r="D15" s="9" t="s">
        <v>64</v>
      </c>
      <c r="E15" s="13">
        <v>344</v>
      </c>
      <c r="F15" s="25"/>
    </row>
    <row r="16" spans="1:8" x14ac:dyDescent="0.25">
      <c r="C16" s="21">
        <v>8</v>
      </c>
      <c r="D16" s="9" t="s">
        <v>65</v>
      </c>
      <c r="E16" s="13">
        <v>337</v>
      </c>
      <c r="F16" s="25"/>
    </row>
    <row r="17" spans="3:6" x14ac:dyDescent="0.25">
      <c r="C17" s="21">
        <v>9</v>
      </c>
      <c r="D17" s="9" t="s">
        <v>66</v>
      </c>
      <c r="E17" s="13">
        <v>270</v>
      </c>
      <c r="F17" s="25"/>
    </row>
    <row r="18" spans="3:6" x14ac:dyDescent="0.25">
      <c r="C18" s="21">
        <v>10</v>
      </c>
      <c r="D18" s="9" t="s">
        <v>67</v>
      </c>
      <c r="E18" s="13">
        <v>317</v>
      </c>
      <c r="F18" s="25"/>
    </row>
    <row r="19" spans="3:6" x14ac:dyDescent="0.25">
      <c r="C19" s="21">
        <v>11</v>
      </c>
      <c r="D19" s="9" t="s">
        <v>68</v>
      </c>
      <c r="E19" s="13">
        <v>338</v>
      </c>
      <c r="F19" s="25"/>
    </row>
    <row r="20" spans="3:6" x14ac:dyDescent="0.25">
      <c r="C20" s="21">
        <v>12</v>
      </c>
      <c r="D20" s="9" t="s">
        <v>69</v>
      </c>
      <c r="E20" s="13">
        <v>276</v>
      </c>
      <c r="F20" s="25"/>
    </row>
    <row r="21" spans="3:6" x14ac:dyDescent="0.25">
      <c r="C21" s="21">
        <v>13</v>
      </c>
      <c r="D21" s="9" t="s">
        <v>70</v>
      </c>
      <c r="E21" s="13">
        <v>281</v>
      </c>
      <c r="F21" s="25"/>
    </row>
    <row r="22" spans="3:6" x14ac:dyDescent="0.25">
      <c r="C22" s="21">
        <v>14</v>
      </c>
      <c r="D22" s="9" t="s">
        <v>71</v>
      </c>
      <c r="E22" s="13">
        <v>286</v>
      </c>
      <c r="F22" s="25"/>
    </row>
    <row r="23" spans="3:6" x14ac:dyDescent="0.25">
      <c r="C23" s="21">
        <v>15</v>
      </c>
      <c r="D23" s="9" t="s">
        <v>134</v>
      </c>
      <c r="E23" s="13">
        <v>291</v>
      </c>
      <c r="F23" s="25"/>
    </row>
    <row r="24" spans="3:6" x14ac:dyDescent="0.25">
      <c r="C24" s="21">
        <v>16</v>
      </c>
      <c r="D24" s="9" t="s">
        <v>73</v>
      </c>
      <c r="E24" s="13">
        <v>296</v>
      </c>
      <c r="F24" s="25"/>
    </row>
    <row r="25" spans="3:6" x14ac:dyDescent="0.25">
      <c r="C25" s="21">
        <v>17</v>
      </c>
      <c r="D25" s="9" t="s">
        <v>74</v>
      </c>
      <c r="E25" s="13">
        <v>301</v>
      </c>
      <c r="F25" s="25"/>
    </row>
    <row r="26" spans="3:6" x14ac:dyDescent="0.25">
      <c r="C26" s="21">
        <v>18</v>
      </c>
      <c r="D26" s="9" t="s">
        <v>75</v>
      </c>
      <c r="E26" s="13">
        <v>299</v>
      </c>
      <c r="F26" s="25"/>
    </row>
    <row r="27" spans="3:6" x14ac:dyDescent="0.25">
      <c r="C27" s="21">
        <v>19</v>
      </c>
      <c r="D27" s="9" t="s">
        <v>76</v>
      </c>
      <c r="E27" s="13">
        <v>311</v>
      </c>
      <c r="F27" s="25"/>
    </row>
    <row r="28" spans="3:6" x14ac:dyDescent="0.25">
      <c r="C28" s="21">
        <v>20</v>
      </c>
      <c r="D28" s="9" t="s">
        <v>77</v>
      </c>
      <c r="E28" s="13">
        <v>266</v>
      </c>
      <c r="F28" s="25"/>
    </row>
    <row r="29" spans="3:6" x14ac:dyDescent="0.25">
      <c r="C29" s="21">
        <v>21</v>
      </c>
      <c r="D29" s="9" t="s">
        <v>78</v>
      </c>
      <c r="E29" s="13">
        <v>329</v>
      </c>
      <c r="F29" s="25"/>
    </row>
    <row r="30" spans="3:6" x14ac:dyDescent="0.25">
      <c r="C30" s="21">
        <v>22</v>
      </c>
      <c r="D30" s="9" t="s">
        <v>135</v>
      </c>
      <c r="E30" s="13">
        <v>265</v>
      </c>
      <c r="F30" s="25"/>
    </row>
    <row r="31" spans="3:6" x14ac:dyDescent="0.25">
      <c r="C31" s="21">
        <v>23</v>
      </c>
      <c r="D31" s="9" t="s">
        <v>136</v>
      </c>
      <c r="E31" s="13">
        <v>331</v>
      </c>
      <c r="F31" s="25"/>
    </row>
    <row r="32" spans="3:6" x14ac:dyDescent="0.25">
      <c r="C32" s="21">
        <v>24</v>
      </c>
      <c r="D32" s="9" t="s">
        <v>137</v>
      </c>
      <c r="E32" s="13">
        <v>373</v>
      </c>
      <c r="F32" s="25"/>
    </row>
    <row r="33" spans="3:8" x14ac:dyDescent="0.25">
      <c r="C33" s="21">
        <v>25</v>
      </c>
      <c r="D33" s="9" t="s">
        <v>138</v>
      </c>
      <c r="E33" s="13">
        <v>283</v>
      </c>
      <c r="F33" s="25"/>
    </row>
    <row r="34" spans="3:8" x14ac:dyDescent="0.25">
      <c r="C34" s="21">
        <v>26</v>
      </c>
      <c r="D34" s="9" t="s">
        <v>139</v>
      </c>
      <c r="E34" s="13">
        <v>367</v>
      </c>
      <c r="F34" s="25"/>
      <c r="H34" s="9">
        <f>számolás!H15</f>
        <v>0</v>
      </c>
    </row>
  </sheetData>
  <conditionalFormatting sqref="H9 H34">
    <cfRule type="cellIs" dxfId="9" priority="2" operator="equal">
      <formula>0</formula>
    </cfRule>
    <cfRule type="cellIs" dxfId="8" priority="1" operator="equal">
      <formula>1</formula>
    </cfRule>
  </conditionalFormatting>
  <pageMargins left="0.19685039370078741" right="0.19685039370078741" top="0.19685039370078741" bottom="0.19685039370078741" header="0.31496062992125984" footer="0.31496062992125984"/>
  <pageSetup paperSize="9" scale="9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showRowColHeaders="0" zoomScaleNormal="100" workbookViewId="0">
      <selection activeCell="B36" sqref="B36"/>
    </sheetView>
  </sheetViews>
  <sheetFormatPr defaultRowHeight="15" x14ac:dyDescent="0.25"/>
  <cols>
    <col min="1" max="1" width="4.85546875" style="1" customWidth="1"/>
    <col min="2" max="3" width="9.140625" style="1"/>
    <col min="4" max="4" width="19.42578125" style="1" bestFit="1" customWidth="1"/>
    <col min="5" max="7" width="9.140625" style="1"/>
    <col min="8" max="8" width="12.140625" style="1" customWidth="1"/>
    <col min="9" max="9" width="26.85546875" style="1" customWidth="1"/>
    <col min="10" max="10" width="15" style="1" customWidth="1"/>
    <col min="11" max="11" width="9.140625" style="1"/>
    <col min="12" max="14" width="6.140625" style="1" customWidth="1"/>
    <col min="15" max="16384" width="9.140625" style="1"/>
  </cols>
  <sheetData>
    <row r="1" spans="1:14" x14ac:dyDescent="0.25">
      <c r="A1" s="2" t="s">
        <v>113</v>
      </c>
    </row>
    <row r="2" spans="1:14" x14ac:dyDescent="0.25">
      <c r="A2" s="10" t="s">
        <v>18</v>
      </c>
      <c r="B2" s="1" t="s">
        <v>95</v>
      </c>
    </row>
    <row r="3" spans="1:14" x14ac:dyDescent="0.25">
      <c r="A3" s="10" t="s">
        <v>19</v>
      </c>
      <c r="B3" s="1" t="s">
        <v>88</v>
      </c>
    </row>
    <row r="4" spans="1:14" x14ac:dyDescent="0.25">
      <c r="A4" s="10" t="s">
        <v>20</v>
      </c>
      <c r="B4" s="1" t="s">
        <v>91</v>
      </c>
    </row>
    <row r="5" spans="1:14" x14ac:dyDescent="0.25">
      <c r="A5" s="10" t="s">
        <v>21</v>
      </c>
      <c r="B5" s="1" t="s">
        <v>93</v>
      </c>
    </row>
    <row r="6" spans="1:14" x14ac:dyDescent="0.25">
      <c r="A6" s="10" t="s">
        <v>22</v>
      </c>
      <c r="B6" s="1" t="s">
        <v>92</v>
      </c>
    </row>
    <row r="8" spans="1:14" ht="45.75" customHeight="1" x14ac:dyDescent="0.25">
      <c r="C8" s="19" t="s">
        <v>84</v>
      </c>
      <c r="D8" s="26" t="s">
        <v>35</v>
      </c>
      <c r="E8" s="19" t="s">
        <v>85</v>
      </c>
      <c r="F8" s="19" t="s">
        <v>86</v>
      </c>
      <c r="G8" s="19" t="s">
        <v>87</v>
      </c>
      <c r="H8" s="22" t="s">
        <v>90</v>
      </c>
      <c r="I8" s="22" t="s">
        <v>37</v>
      </c>
      <c r="J8" s="22" t="s">
        <v>182</v>
      </c>
    </row>
    <row r="9" spans="1:14" x14ac:dyDescent="0.25">
      <c r="C9" s="13">
        <v>1</v>
      </c>
      <c r="D9" s="9" t="s">
        <v>132</v>
      </c>
      <c r="E9" s="27">
        <v>300</v>
      </c>
      <c r="F9" s="27">
        <v>353</v>
      </c>
      <c r="G9" s="27">
        <v>303</v>
      </c>
      <c r="H9" s="24"/>
      <c r="I9" s="25"/>
      <c r="J9" s="25"/>
      <c r="L9" s="13">
        <f>számolás!L6</f>
        <v>0</v>
      </c>
      <c r="M9" s="13">
        <f>számolás!M6</f>
        <v>0</v>
      </c>
      <c r="N9" s="13">
        <f>számolás!N6</f>
        <v>0</v>
      </c>
    </row>
    <row r="10" spans="1:14" x14ac:dyDescent="0.25">
      <c r="C10" s="13">
        <v>2</v>
      </c>
      <c r="D10" s="9" t="s">
        <v>59</v>
      </c>
      <c r="E10" s="27" t="s">
        <v>89</v>
      </c>
      <c r="F10" s="27">
        <v>272</v>
      </c>
      <c r="G10" s="27" t="s">
        <v>89</v>
      </c>
      <c r="H10" s="24"/>
      <c r="I10" s="25"/>
      <c r="J10" s="25"/>
    </row>
    <row r="11" spans="1:14" x14ac:dyDescent="0.25">
      <c r="C11" s="13">
        <v>3</v>
      </c>
      <c r="D11" s="9" t="s">
        <v>60</v>
      </c>
      <c r="E11" s="27">
        <v>228</v>
      </c>
      <c r="F11" s="27" t="s">
        <v>89</v>
      </c>
      <c r="G11" s="27">
        <v>203</v>
      </c>
      <c r="H11" s="24"/>
      <c r="I11" s="25"/>
      <c r="J11" s="25"/>
    </row>
    <row r="12" spans="1:14" x14ac:dyDescent="0.25">
      <c r="C12" s="13">
        <v>4</v>
      </c>
      <c r="D12" s="9" t="s">
        <v>61</v>
      </c>
      <c r="E12" s="27">
        <v>256</v>
      </c>
      <c r="F12" s="27">
        <v>350</v>
      </c>
      <c r="G12" s="27">
        <v>221</v>
      </c>
      <c r="H12" s="24"/>
      <c r="I12" s="25"/>
      <c r="J12" s="25"/>
    </row>
    <row r="13" spans="1:14" x14ac:dyDescent="0.25">
      <c r="C13" s="13">
        <v>5</v>
      </c>
      <c r="D13" s="9" t="s">
        <v>62</v>
      </c>
      <c r="E13" s="27">
        <v>260</v>
      </c>
      <c r="F13" s="27">
        <v>359</v>
      </c>
      <c r="G13" s="27" t="s">
        <v>89</v>
      </c>
      <c r="H13" s="24"/>
      <c r="I13" s="25"/>
      <c r="J13" s="25"/>
    </row>
    <row r="14" spans="1:14" x14ac:dyDescent="0.25">
      <c r="C14" s="13">
        <v>6</v>
      </c>
      <c r="D14" s="9" t="s">
        <v>133</v>
      </c>
      <c r="E14" s="27" t="s">
        <v>89</v>
      </c>
      <c r="F14" s="27">
        <v>374</v>
      </c>
      <c r="G14" s="27" t="s">
        <v>89</v>
      </c>
      <c r="H14" s="24"/>
      <c r="I14" s="25"/>
      <c r="J14" s="25"/>
    </row>
    <row r="15" spans="1:14" x14ac:dyDescent="0.25">
      <c r="C15" s="13">
        <v>7</v>
      </c>
      <c r="D15" s="9" t="s">
        <v>64</v>
      </c>
      <c r="E15" s="27" t="s">
        <v>89</v>
      </c>
      <c r="F15" s="27" t="s">
        <v>89</v>
      </c>
      <c r="G15" s="27" t="s">
        <v>89</v>
      </c>
      <c r="H15" s="24"/>
      <c r="I15" s="25"/>
      <c r="J15" s="25"/>
    </row>
    <row r="16" spans="1:14" x14ac:dyDescent="0.25">
      <c r="C16" s="13">
        <v>8</v>
      </c>
      <c r="D16" s="9" t="s">
        <v>65</v>
      </c>
      <c r="E16" s="27">
        <v>245</v>
      </c>
      <c r="F16" s="27">
        <v>280</v>
      </c>
      <c r="G16" s="27">
        <v>304</v>
      </c>
      <c r="H16" s="24"/>
      <c r="I16" s="25"/>
      <c r="J16" s="25"/>
    </row>
    <row r="17" spans="3:10" x14ac:dyDescent="0.25">
      <c r="C17" s="13">
        <v>9</v>
      </c>
      <c r="D17" s="9" t="s">
        <v>66</v>
      </c>
      <c r="E17" s="27">
        <v>368</v>
      </c>
      <c r="F17" s="27">
        <v>249</v>
      </c>
      <c r="G17" s="27">
        <v>259</v>
      </c>
      <c r="H17" s="24"/>
      <c r="I17" s="25"/>
      <c r="J17" s="25"/>
    </row>
    <row r="18" spans="3:10" x14ac:dyDescent="0.25">
      <c r="C18" s="13">
        <v>10</v>
      </c>
      <c r="D18" s="9" t="s">
        <v>67</v>
      </c>
      <c r="E18" s="27">
        <v>274</v>
      </c>
      <c r="F18" s="27" t="s">
        <v>89</v>
      </c>
      <c r="G18" s="27">
        <v>363</v>
      </c>
      <c r="H18" s="24"/>
      <c r="I18" s="25"/>
      <c r="J18" s="25"/>
    </row>
    <row r="19" spans="3:10" x14ac:dyDescent="0.25">
      <c r="C19" s="13">
        <v>11</v>
      </c>
      <c r="D19" s="9" t="s">
        <v>68</v>
      </c>
      <c r="E19" s="27" t="s">
        <v>89</v>
      </c>
      <c r="F19" s="27" t="s">
        <v>89</v>
      </c>
      <c r="G19" s="27" t="s">
        <v>89</v>
      </c>
      <c r="H19" s="24"/>
      <c r="I19" s="25"/>
      <c r="J19" s="25"/>
    </row>
    <row r="20" spans="3:10" x14ac:dyDescent="0.25">
      <c r="C20" s="13">
        <v>12</v>
      </c>
      <c r="D20" s="9" t="s">
        <v>69</v>
      </c>
      <c r="E20" s="27">
        <v>256</v>
      </c>
      <c r="F20" s="27">
        <v>208</v>
      </c>
      <c r="G20" s="27">
        <v>248</v>
      </c>
      <c r="H20" s="24"/>
      <c r="I20" s="25"/>
      <c r="J20" s="25"/>
    </row>
    <row r="21" spans="3:10" x14ac:dyDescent="0.25">
      <c r="C21" s="13">
        <v>13</v>
      </c>
      <c r="D21" s="9" t="s">
        <v>70</v>
      </c>
      <c r="E21" s="27">
        <v>349</v>
      </c>
      <c r="F21" s="27" t="s">
        <v>89</v>
      </c>
      <c r="G21" s="27">
        <v>317</v>
      </c>
      <c r="H21" s="24"/>
      <c r="I21" s="25"/>
      <c r="J21" s="25"/>
    </row>
    <row r="22" spans="3:10" x14ac:dyDescent="0.25">
      <c r="C22" s="13">
        <v>14</v>
      </c>
      <c r="D22" s="9" t="s">
        <v>71</v>
      </c>
      <c r="E22" s="27" t="s">
        <v>89</v>
      </c>
      <c r="F22" s="27">
        <v>247</v>
      </c>
      <c r="G22" s="27" t="s">
        <v>89</v>
      </c>
      <c r="H22" s="24"/>
      <c r="I22" s="25"/>
      <c r="J22" s="25"/>
    </row>
    <row r="23" spans="3:10" x14ac:dyDescent="0.25">
      <c r="C23" s="13">
        <v>15</v>
      </c>
      <c r="D23" s="9" t="s">
        <v>134</v>
      </c>
      <c r="E23" s="27">
        <v>347</v>
      </c>
      <c r="F23" s="27">
        <v>328</v>
      </c>
      <c r="G23" s="27">
        <v>335</v>
      </c>
      <c r="H23" s="24"/>
      <c r="I23" s="25"/>
      <c r="J23" s="25"/>
    </row>
    <row r="24" spans="3:10" x14ac:dyDescent="0.25">
      <c r="C24" s="13">
        <v>16</v>
      </c>
      <c r="D24" s="9" t="s">
        <v>73</v>
      </c>
      <c r="E24" s="27" t="s">
        <v>89</v>
      </c>
      <c r="F24" s="27" t="s">
        <v>89</v>
      </c>
      <c r="G24" s="27" t="s">
        <v>89</v>
      </c>
      <c r="H24" s="24"/>
      <c r="I24" s="25"/>
      <c r="J24" s="25"/>
    </row>
    <row r="25" spans="3:10" x14ac:dyDescent="0.25">
      <c r="C25" s="13">
        <v>17</v>
      </c>
      <c r="D25" s="9" t="s">
        <v>74</v>
      </c>
      <c r="E25" s="27">
        <v>288</v>
      </c>
      <c r="F25" s="27">
        <v>216</v>
      </c>
      <c r="G25" s="27">
        <v>214</v>
      </c>
      <c r="H25" s="24"/>
      <c r="I25" s="25"/>
      <c r="J25" s="25"/>
    </row>
    <row r="26" spans="3:10" x14ac:dyDescent="0.25">
      <c r="C26" s="13">
        <v>18</v>
      </c>
      <c r="D26" s="9" t="s">
        <v>75</v>
      </c>
      <c r="E26" s="27" t="s">
        <v>89</v>
      </c>
      <c r="F26" s="27">
        <v>259</v>
      </c>
      <c r="G26" s="27">
        <v>350</v>
      </c>
      <c r="H26" s="24"/>
      <c r="I26" s="25"/>
      <c r="J26" s="25"/>
    </row>
    <row r="27" spans="3:10" x14ac:dyDescent="0.25">
      <c r="C27" s="13">
        <v>19</v>
      </c>
      <c r="D27" s="9" t="s">
        <v>76</v>
      </c>
      <c r="E27" s="27">
        <v>253</v>
      </c>
      <c r="F27" s="27" t="s">
        <v>89</v>
      </c>
      <c r="G27" s="27">
        <v>259</v>
      </c>
      <c r="H27" s="24"/>
      <c r="I27" s="25"/>
      <c r="J27" s="25"/>
    </row>
    <row r="28" spans="3:10" x14ac:dyDescent="0.25">
      <c r="C28" s="13">
        <v>20</v>
      </c>
      <c r="D28" s="9" t="s">
        <v>77</v>
      </c>
      <c r="E28" s="27">
        <v>303</v>
      </c>
      <c r="F28" s="27">
        <v>215</v>
      </c>
      <c r="G28" s="27" t="s">
        <v>89</v>
      </c>
      <c r="H28" s="24"/>
      <c r="I28" s="25"/>
      <c r="J28" s="25"/>
    </row>
    <row r="29" spans="3:10" x14ac:dyDescent="0.25">
      <c r="C29" s="13">
        <v>21</v>
      </c>
      <c r="D29" s="9" t="s">
        <v>78</v>
      </c>
      <c r="E29" s="27" t="s">
        <v>89</v>
      </c>
      <c r="F29" s="27">
        <v>237</v>
      </c>
      <c r="G29" s="27">
        <v>379</v>
      </c>
      <c r="H29" s="24"/>
      <c r="I29" s="25"/>
      <c r="J29" s="25"/>
    </row>
    <row r="30" spans="3:10" x14ac:dyDescent="0.25">
      <c r="C30" s="13">
        <v>22</v>
      </c>
      <c r="D30" s="9" t="s">
        <v>135</v>
      </c>
      <c r="E30" s="27">
        <v>388</v>
      </c>
      <c r="F30" s="27">
        <v>267</v>
      </c>
      <c r="G30" s="27">
        <v>323</v>
      </c>
      <c r="H30" s="24"/>
      <c r="I30" s="25"/>
      <c r="J30" s="25"/>
    </row>
    <row r="31" spans="3:10" x14ac:dyDescent="0.25">
      <c r="C31" s="13">
        <v>23</v>
      </c>
      <c r="D31" s="9" t="s">
        <v>136</v>
      </c>
      <c r="E31" s="27" t="s">
        <v>89</v>
      </c>
      <c r="F31" s="27" t="s">
        <v>89</v>
      </c>
      <c r="G31" s="27" t="s">
        <v>89</v>
      </c>
      <c r="H31" s="24"/>
      <c r="I31" s="25"/>
      <c r="J31" s="25"/>
    </row>
    <row r="32" spans="3:10" x14ac:dyDescent="0.25">
      <c r="C32" s="13">
        <v>24</v>
      </c>
      <c r="D32" s="9" t="s">
        <v>137</v>
      </c>
      <c r="E32" s="27">
        <v>255</v>
      </c>
      <c r="F32" s="27" t="s">
        <v>89</v>
      </c>
      <c r="G32" s="27">
        <v>218</v>
      </c>
      <c r="H32" s="24"/>
      <c r="I32" s="25"/>
      <c r="J32" s="25"/>
    </row>
    <row r="33" spans="3:14" x14ac:dyDescent="0.25">
      <c r="C33" s="13">
        <v>25</v>
      </c>
      <c r="D33" s="9" t="s">
        <v>138</v>
      </c>
      <c r="E33" s="27">
        <v>339</v>
      </c>
      <c r="F33" s="27">
        <v>269</v>
      </c>
      <c r="G33" s="27" t="s">
        <v>89</v>
      </c>
      <c r="H33" s="24"/>
      <c r="I33" s="25"/>
      <c r="J33" s="25"/>
    </row>
    <row r="34" spans="3:14" x14ac:dyDescent="0.25">
      <c r="C34" s="13">
        <v>26</v>
      </c>
      <c r="D34" s="9" t="s">
        <v>139</v>
      </c>
      <c r="E34" s="27" t="s">
        <v>89</v>
      </c>
      <c r="F34" s="27" t="s">
        <v>89</v>
      </c>
      <c r="G34" s="27" t="s">
        <v>89</v>
      </c>
      <c r="H34" s="24"/>
      <c r="I34" s="25"/>
      <c r="J34" s="25"/>
      <c r="L34" s="13">
        <f>számolás!L7</f>
        <v>0</v>
      </c>
      <c r="M34" s="13">
        <f>számolás!M7</f>
        <v>0</v>
      </c>
      <c r="N34" s="13">
        <f>számolás!N7</f>
        <v>0</v>
      </c>
    </row>
  </sheetData>
  <conditionalFormatting sqref="L34:N34 L9:N9">
    <cfRule type="cellIs" dxfId="7" priority="1" operator="equal">
      <formula>0</formula>
    </cfRule>
    <cfRule type="cellIs" dxfId="6" priority="2" operator="equal">
      <formula>1</formula>
    </cfRule>
  </conditionalFormatting>
  <pageMargins left="0.19685039370078741" right="0.19685039370078741" top="0.19685039370078741" bottom="0.19685039370078741" header="0.31496062992125984" footer="0.31496062992125984"/>
  <pageSetup paperSize="9"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showRowColHeaders="0" zoomScaleNormal="100" workbookViewId="0">
      <selection activeCell="B36" sqref="B36"/>
    </sheetView>
  </sheetViews>
  <sheetFormatPr defaultRowHeight="15" x14ac:dyDescent="0.25"/>
  <cols>
    <col min="1" max="3" width="9.140625" style="1"/>
    <col min="4" max="4" width="19.42578125" style="1" bestFit="1" customWidth="1"/>
    <col min="5" max="9" width="9.140625" style="1"/>
    <col min="10" max="10" width="4.5703125" style="1" customWidth="1"/>
    <col min="11" max="16384" width="9.140625" style="1"/>
  </cols>
  <sheetData>
    <row r="1" spans="1:10" ht="15.75" x14ac:dyDescent="0.25">
      <c r="A1" s="33" t="s">
        <v>128</v>
      </c>
    </row>
    <row r="2" spans="1:10" x14ac:dyDescent="0.25">
      <c r="A2" s="10" t="s">
        <v>18</v>
      </c>
      <c r="B2" s="1" t="s">
        <v>131</v>
      </c>
    </row>
    <row r="3" spans="1:10" x14ac:dyDescent="0.25">
      <c r="A3" s="10" t="s">
        <v>19</v>
      </c>
      <c r="B3" s="1" t="s">
        <v>142</v>
      </c>
    </row>
    <row r="4" spans="1:10" x14ac:dyDescent="0.25">
      <c r="A4" s="10" t="s">
        <v>20</v>
      </c>
      <c r="B4" s="1" t="s">
        <v>129</v>
      </c>
    </row>
    <row r="5" spans="1:10" x14ac:dyDescent="0.25">
      <c r="A5" s="10" t="s">
        <v>21</v>
      </c>
      <c r="B5" s="1" t="s">
        <v>141</v>
      </c>
    </row>
    <row r="6" spans="1:10" x14ac:dyDescent="0.25">
      <c r="A6" s="10"/>
    </row>
    <row r="8" spans="1:10" x14ac:dyDescent="0.25">
      <c r="C8" s="23" t="s">
        <v>94</v>
      </c>
      <c r="D8" s="23" t="s">
        <v>35</v>
      </c>
      <c r="E8" s="18" t="s">
        <v>85</v>
      </c>
      <c r="F8" s="18" t="s">
        <v>86</v>
      </c>
      <c r="G8" s="18" t="s">
        <v>87</v>
      </c>
      <c r="H8" s="18" t="s">
        <v>130</v>
      </c>
    </row>
    <row r="9" spans="1:10" x14ac:dyDescent="0.25">
      <c r="C9" s="21">
        <v>1</v>
      </c>
      <c r="D9" s="9" t="s">
        <v>132</v>
      </c>
      <c r="E9" s="13">
        <v>49</v>
      </c>
      <c r="F9" s="13">
        <v>38</v>
      </c>
      <c r="G9" s="13">
        <v>61</v>
      </c>
      <c r="H9" s="25"/>
      <c r="J9" s="13">
        <f>számolás!H22</f>
        <v>0</v>
      </c>
    </row>
    <row r="10" spans="1:10" x14ac:dyDescent="0.25">
      <c r="C10" s="21">
        <v>2</v>
      </c>
      <c r="D10" s="9" t="s">
        <v>59</v>
      </c>
      <c r="E10" s="13">
        <v>49</v>
      </c>
      <c r="F10" s="13">
        <v>48</v>
      </c>
      <c r="G10" s="13">
        <v>33</v>
      </c>
      <c r="H10" s="25"/>
    </row>
    <row r="11" spans="1:10" x14ac:dyDescent="0.25">
      <c r="C11" s="21">
        <v>3</v>
      </c>
      <c r="D11" s="9" t="s">
        <v>60</v>
      </c>
      <c r="E11" s="13">
        <v>31</v>
      </c>
      <c r="F11" s="13">
        <v>69</v>
      </c>
      <c r="G11" s="13">
        <v>40</v>
      </c>
      <c r="H11" s="25"/>
    </row>
    <row r="12" spans="1:10" x14ac:dyDescent="0.25">
      <c r="C12" s="21">
        <v>4</v>
      </c>
      <c r="D12" s="9" t="s">
        <v>61</v>
      </c>
      <c r="E12" s="13">
        <v>69</v>
      </c>
      <c r="F12" s="13">
        <v>30</v>
      </c>
      <c r="G12" s="13">
        <v>51</v>
      </c>
      <c r="H12" s="25"/>
    </row>
    <row r="13" spans="1:10" x14ac:dyDescent="0.25">
      <c r="C13" s="21">
        <v>5</v>
      </c>
      <c r="D13" s="9" t="s">
        <v>62</v>
      </c>
      <c r="E13" s="13">
        <v>62</v>
      </c>
      <c r="F13" s="13">
        <v>34</v>
      </c>
      <c r="G13" s="13">
        <v>64</v>
      </c>
      <c r="H13" s="25"/>
    </row>
    <row r="14" spans="1:10" x14ac:dyDescent="0.25">
      <c r="C14" s="21">
        <v>6</v>
      </c>
      <c r="D14" s="9" t="s">
        <v>133</v>
      </c>
      <c r="E14" s="13">
        <v>51</v>
      </c>
      <c r="F14" s="13">
        <v>41</v>
      </c>
      <c r="G14" s="13">
        <v>44</v>
      </c>
      <c r="H14" s="25"/>
    </row>
    <row r="15" spans="1:10" x14ac:dyDescent="0.25">
      <c r="C15" s="21">
        <v>7</v>
      </c>
      <c r="D15" s="9" t="s">
        <v>64</v>
      </c>
      <c r="E15" s="13">
        <v>37</v>
      </c>
      <c r="F15" s="13">
        <v>57</v>
      </c>
      <c r="G15" s="13">
        <v>59</v>
      </c>
      <c r="H15" s="25"/>
    </row>
    <row r="16" spans="1:10" x14ac:dyDescent="0.25">
      <c r="C16" s="21">
        <v>8</v>
      </c>
      <c r="D16" s="9" t="s">
        <v>65</v>
      </c>
      <c r="E16" s="13">
        <v>56</v>
      </c>
      <c r="F16" s="13">
        <v>38</v>
      </c>
      <c r="G16" s="13">
        <v>56</v>
      </c>
      <c r="H16" s="25"/>
    </row>
    <row r="17" spans="3:8" x14ac:dyDescent="0.25">
      <c r="C17" s="21">
        <v>9</v>
      </c>
      <c r="D17" s="9" t="s">
        <v>66</v>
      </c>
      <c r="E17" s="13">
        <v>34</v>
      </c>
      <c r="F17" s="13">
        <v>43</v>
      </c>
      <c r="G17" s="13">
        <v>44</v>
      </c>
      <c r="H17" s="25"/>
    </row>
    <row r="18" spans="3:8" x14ac:dyDescent="0.25">
      <c r="C18" s="21">
        <v>10</v>
      </c>
      <c r="D18" s="9" t="s">
        <v>67</v>
      </c>
      <c r="E18" s="13">
        <v>52</v>
      </c>
      <c r="F18" s="13">
        <v>53</v>
      </c>
      <c r="G18" s="13">
        <v>57</v>
      </c>
      <c r="H18" s="25"/>
    </row>
    <row r="19" spans="3:8" x14ac:dyDescent="0.25">
      <c r="C19" s="21">
        <v>11</v>
      </c>
      <c r="D19" s="9" t="s">
        <v>68</v>
      </c>
      <c r="E19" s="13">
        <v>61</v>
      </c>
      <c r="F19" s="13">
        <v>41</v>
      </c>
      <c r="G19" s="13">
        <v>61</v>
      </c>
      <c r="H19" s="25"/>
    </row>
    <row r="20" spans="3:8" x14ac:dyDescent="0.25">
      <c r="C20" s="21">
        <v>12</v>
      </c>
      <c r="D20" s="9" t="s">
        <v>69</v>
      </c>
      <c r="E20" s="13">
        <v>40</v>
      </c>
      <c r="F20" s="13">
        <v>69</v>
      </c>
      <c r="G20" s="13">
        <v>58</v>
      </c>
      <c r="H20" s="25"/>
    </row>
    <row r="21" spans="3:8" x14ac:dyDescent="0.25">
      <c r="C21" s="21">
        <v>13</v>
      </c>
      <c r="D21" s="9" t="s">
        <v>70</v>
      </c>
      <c r="E21" s="13">
        <v>49</v>
      </c>
      <c r="F21" s="13">
        <v>31</v>
      </c>
      <c r="G21" s="13">
        <v>48</v>
      </c>
      <c r="H21" s="25"/>
    </row>
    <row r="22" spans="3:8" x14ac:dyDescent="0.25">
      <c r="C22" s="21">
        <v>14</v>
      </c>
      <c r="D22" s="9" t="s">
        <v>71</v>
      </c>
      <c r="E22" s="13">
        <v>65</v>
      </c>
      <c r="F22" s="13">
        <v>38</v>
      </c>
      <c r="G22" s="13">
        <v>39</v>
      </c>
      <c r="H22" s="25"/>
    </row>
    <row r="23" spans="3:8" x14ac:dyDescent="0.25">
      <c r="C23" s="21">
        <v>15</v>
      </c>
      <c r="D23" s="9" t="s">
        <v>134</v>
      </c>
      <c r="E23" s="13">
        <v>42</v>
      </c>
      <c r="F23" s="13">
        <v>60</v>
      </c>
      <c r="G23" s="13">
        <v>67</v>
      </c>
      <c r="H23" s="25"/>
    </row>
    <row r="24" spans="3:8" x14ac:dyDescent="0.25">
      <c r="C24" s="21">
        <v>16</v>
      </c>
      <c r="D24" s="9" t="s">
        <v>73</v>
      </c>
      <c r="E24" s="13">
        <v>37</v>
      </c>
      <c r="F24" s="13">
        <v>36</v>
      </c>
      <c r="G24" s="13">
        <v>45</v>
      </c>
      <c r="H24" s="25"/>
    </row>
    <row r="25" spans="3:8" x14ac:dyDescent="0.25">
      <c r="C25" s="21">
        <v>17</v>
      </c>
      <c r="D25" s="9" t="s">
        <v>74</v>
      </c>
      <c r="E25" s="13">
        <v>31</v>
      </c>
      <c r="F25" s="13">
        <v>61</v>
      </c>
      <c r="G25" s="13">
        <v>60</v>
      </c>
      <c r="H25" s="25"/>
    </row>
    <row r="26" spans="3:8" x14ac:dyDescent="0.25">
      <c r="C26" s="21">
        <v>18</v>
      </c>
      <c r="D26" s="9" t="s">
        <v>75</v>
      </c>
      <c r="E26" s="13">
        <v>42</v>
      </c>
      <c r="F26" s="13">
        <v>43</v>
      </c>
      <c r="G26" s="13">
        <v>41</v>
      </c>
      <c r="H26" s="25"/>
    </row>
    <row r="27" spans="3:8" x14ac:dyDescent="0.25">
      <c r="C27" s="21">
        <v>19</v>
      </c>
      <c r="D27" s="9" t="s">
        <v>76</v>
      </c>
      <c r="E27" s="13">
        <v>63</v>
      </c>
      <c r="F27" s="13">
        <v>38</v>
      </c>
      <c r="G27" s="13">
        <v>40</v>
      </c>
      <c r="H27" s="25"/>
    </row>
    <row r="28" spans="3:8" x14ac:dyDescent="0.25">
      <c r="C28" s="21">
        <v>20</v>
      </c>
      <c r="D28" s="9" t="s">
        <v>77</v>
      </c>
      <c r="E28" s="13">
        <v>47</v>
      </c>
      <c r="F28" s="13">
        <v>67</v>
      </c>
      <c r="G28" s="13">
        <v>63</v>
      </c>
      <c r="H28" s="25"/>
    </row>
    <row r="29" spans="3:8" x14ac:dyDescent="0.25">
      <c r="C29" s="21">
        <v>21</v>
      </c>
      <c r="D29" s="9" t="s">
        <v>78</v>
      </c>
      <c r="E29" s="13">
        <v>55</v>
      </c>
      <c r="F29" s="13">
        <v>58</v>
      </c>
      <c r="G29" s="13">
        <v>61</v>
      </c>
      <c r="H29" s="25"/>
    </row>
    <row r="30" spans="3:8" x14ac:dyDescent="0.25">
      <c r="C30" s="21">
        <v>22</v>
      </c>
      <c r="D30" s="9" t="s">
        <v>135</v>
      </c>
      <c r="E30" s="13">
        <v>45</v>
      </c>
      <c r="F30" s="13">
        <v>63</v>
      </c>
      <c r="G30" s="13">
        <v>43</v>
      </c>
      <c r="H30" s="25"/>
    </row>
    <row r="31" spans="3:8" x14ac:dyDescent="0.25">
      <c r="C31" s="21">
        <v>23</v>
      </c>
      <c r="D31" s="9" t="s">
        <v>136</v>
      </c>
      <c r="E31" s="13">
        <v>70</v>
      </c>
      <c r="F31" s="13">
        <v>32</v>
      </c>
      <c r="G31" s="13">
        <v>66</v>
      </c>
      <c r="H31" s="25"/>
    </row>
    <row r="32" spans="3:8" x14ac:dyDescent="0.25">
      <c r="C32" s="21">
        <v>24</v>
      </c>
      <c r="D32" s="9" t="s">
        <v>137</v>
      </c>
      <c r="E32" s="13">
        <v>38</v>
      </c>
      <c r="F32" s="13">
        <v>57</v>
      </c>
      <c r="G32" s="13">
        <v>65</v>
      </c>
      <c r="H32" s="25"/>
    </row>
    <row r="33" spans="3:10" x14ac:dyDescent="0.25">
      <c r="C33" s="21">
        <v>25</v>
      </c>
      <c r="D33" s="9" t="s">
        <v>138</v>
      </c>
      <c r="E33" s="13">
        <v>38</v>
      </c>
      <c r="F33" s="13">
        <v>50</v>
      </c>
      <c r="G33" s="13">
        <v>65</v>
      </c>
      <c r="H33" s="25"/>
    </row>
    <row r="34" spans="3:10" x14ac:dyDescent="0.25">
      <c r="C34" s="21">
        <v>26</v>
      </c>
      <c r="D34" s="9" t="s">
        <v>139</v>
      </c>
      <c r="E34" s="13">
        <v>37</v>
      </c>
      <c r="F34" s="13">
        <v>36</v>
      </c>
      <c r="G34" s="13">
        <v>49</v>
      </c>
      <c r="H34" s="25"/>
      <c r="J34" s="13">
        <f>számolás!H23</f>
        <v>0</v>
      </c>
    </row>
  </sheetData>
  <conditionalFormatting sqref="J34 J9">
    <cfRule type="cellIs" dxfId="5" priority="1" operator="equal">
      <formula>0</formula>
    </cfRule>
    <cfRule type="cellIs" dxfId="4" priority="2" operator="equal">
      <formula>1</formula>
    </cfRule>
  </conditionalFormatting>
  <pageMargins left="0.19685039370078741" right="0.19685039370078741" top="0.19685039370078741" bottom="0.19685039370078741" header="0.31496062992125984" footer="0.31496062992125984"/>
  <pageSetup paperSize="9" scale="9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showRowColHeaders="0" zoomScaleNormal="100" workbookViewId="0">
      <selection activeCell="B36" sqref="B36"/>
    </sheetView>
  </sheetViews>
  <sheetFormatPr defaultRowHeight="15" x14ac:dyDescent="0.25"/>
  <cols>
    <col min="1" max="2" width="9.140625" style="1"/>
    <col min="3" max="3" width="19.42578125" style="1" bestFit="1" customWidth="1"/>
    <col min="4" max="11" width="9.140625" style="1"/>
    <col min="12" max="12" width="10.42578125" style="1" customWidth="1"/>
    <col min="13" max="13" width="9.140625" style="1"/>
    <col min="14" max="14" width="5.5703125" style="1" customWidth="1"/>
    <col min="15" max="16384" width="9.140625" style="1"/>
  </cols>
  <sheetData>
    <row r="1" spans="1:16" ht="15.75" x14ac:dyDescent="0.25">
      <c r="A1" s="33" t="s">
        <v>112</v>
      </c>
    </row>
    <row r="2" spans="1:16" x14ac:dyDescent="0.25">
      <c r="A2" s="10" t="s">
        <v>18</v>
      </c>
      <c r="B2" s="1" t="s">
        <v>103</v>
      </c>
    </row>
    <row r="3" spans="1:16" x14ac:dyDescent="0.25">
      <c r="A3" s="10" t="s">
        <v>19</v>
      </c>
      <c r="B3" s="1" t="s">
        <v>109</v>
      </c>
    </row>
    <row r="4" spans="1:16" ht="30" customHeight="1" x14ac:dyDescent="0.25">
      <c r="A4" s="16" t="s">
        <v>20</v>
      </c>
      <c r="B4" s="45" t="s">
        <v>181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</row>
    <row r="5" spans="1:16" x14ac:dyDescent="0.25">
      <c r="A5" s="10" t="s">
        <v>21</v>
      </c>
      <c r="B5" s="1" t="s">
        <v>111</v>
      </c>
    </row>
    <row r="6" spans="1:16" x14ac:dyDescent="0.25">
      <c r="A6" s="10"/>
    </row>
    <row r="7" spans="1:16" x14ac:dyDescent="0.25">
      <c r="H7" s="44" t="s">
        <v>110</v>
      </c>
      <c r="I7" s="44"/>
      <c r="J7" s="44"/>
      <c r="K7" s="44"/>
      <c r="L7" s="43" t="s">
        <v>37</v>
      </c>
    </row>
    <row r="8" spans="1:16" x14ac:dyDescent="0.25">
      <c r="D8" s="43" t="s">
        <v>108</v>
      </c>
      <c r="E8" s="43"/>
      <c r="F8" s="43"/>
      <c r="G8" s="43"/>
      <c r="H8" s="23" t="s">
        <v>104</v>
      </c>
      <c r="I8" s="23" t="s">
        <v>105</v>
      </c>
      <c r="J8" s="23" t="s">
        <v>106</v>
      </c>
      <c r="K8" s="23" t="s">
        <v>107</v>
      </c>
      <c r="L8" s="43"/>
    </row>
    <row r="9" spans="1:16" x14ac:dyDescent="0.25">
      <c r="B9" s="19" t="s">
        <v>94</v>
      </c>
      <c r="C9" s="19" t="s">
        <v>35</v>
      </c>
      <c r="D9" s="19" t="s">
        <v>104</v>
      </c>
      <c r="E9" s="19" t="s">
        <v>105</v>
      </c>
      <c r="F9" s="19" t="s">
        <v>106</v>
      </c>
      <c r="G9" s="19" t="s">
        <v>107</v>
      </c>
      <c r="H9" s="13">
        <v>50</v>
      </c>
      <c r="I9" s="13">
        <v>65</v>
      </c>
      <c r="J9" s="13">
        <v>60</v>
      </c>
      <c r="K9" s="13">
        <v>55</v>
      </c>
      <c r="L9" s="43"/>
    </row>
    <row r="10" spans="1:16" x14ac:dyDescent="0.25">
      <c r="B10" s="21">
        <v>1</v>
      </c>
      <c r="C10" s="9" t="s">
        <v>132</v>
      </c>
      <c r="D10" s="13">
        <v>49</v>
      </c>
      <c r="E10" s="13">
        <v>59</v>
      </c>
      <c r="F10" s="13"/>
      <c r="G10" s="13"/>
      <c r="H10" s="31"/>
      <c r="I10" s="31"/>
      <c r="J10" s="31"/>
      <c r="K10" s="31"/>
      <c r="L10" s="25"/>
      <c r="N10" s="13">
        <f>számolás!G10</f>
        <v>0</v>
      </c>
    </row>
    <row r="11" spans="1:16" x14ac:dyDescent="0.25">
      <c r="B11" s="21">
        <v>2</v>
      </c>
      <c r="C11" s="9" t="s">
        <v>59</v>
      </c>
      <c r="D11" s="13">
        <v>51</v>
      </c>
      <c r="E11" s="13"/>
      <c r="F11" s="13">
        <v>70</v>
      </c>
      <c r="G11" s="13"/>
      <c r="H11" s="31"/>
      <c r="I11" s="31"/>
      <c r="J11" s="31"/>
      <c r="K11" s="31"/>
      <c r="L11" s="25"/>
    </row>
    <row r="12" spans="1:16" x14ac:dyDescent="0.25">
      <c r="B12" s="21">
        <v>3</v>
      </c>
      <c r="C12" s="9" t="s">
        <v>60</v>
      </c>
      <c r="D12" s="13">
        <v>48</v>
      </c>
      <c r="E12" s="13"/>
      <c r="F12" s="13"/>
      <c r="G12" s="13">
        <v>55</v>
      </c>
      <c r="H12" s="31"/>
      <c r="I12" s="31"/>
      <c r="J12" s="31"/>
      <c r="K12" s="31"/>
      <c r="L12" s="25"/>
    </row>
    <row r="13" spans="1:16" x14ac:dyDescent="0.25">
      <c r="B13" s="21">
        <v>4</v>
      </c>
      <c r="C13" s="9" t="s">
        <v>61</v>
      </c>
      <c r="D13" s="13">
        <v>45</v>
      </c>
      <c r="E13" s="13">
        <v>67</v>
      </c>
      <c r="F13" s="13"/>
      <c r="G13" s="13"/>
      <c r="H13" s="31"/>
      <c r="I13" s="31"/>
      <c r="J13" s="31"/>
      <c r="K13" s="31"/>
      <c r="L13" s="25"/>
    </row>
    <row r="14" spans="1:16" x14ac:dyDescent="0.25">
      <c r="B14" s="21">
        <v>5</v>
      </c>
      <c r="C14" s="9" t="s">
        <v>62</v>
      </c>
      <c r="D14" s="13">
        <v>55</v>
      </c>
      <c r="E14" s="13">
        <v>57</v>
      </c>
      <c r="F14" s="13"/>
      <c r="G14" s="13"/>
      <c r="H14" s="31"/>
      <c r="I14" s="31"/>
      <c r="J14" s="31"/>
      <c r="K14" s="31"/>
      <c r="L14" s="25"/>
    </row>
    <row r="15" spans="1:16" x14ac:dyDescent="0.25">
      <c r="B15" s="21">
        <v>6</v>
      </c>
      <c r="C15" s="9" t="s">
        <v>133</v>
      </c>
      <c r="D15" s="13">
        <v>66</v>
      </c>
      <c r="E15" s="13">
        <v>51</v>
      </c>
      <c r="F15" s="13">
        <v>53</v>
      </c>
      <c r="G15" s="13">
        <v>51</v>
      </c>
      <c r="H15" s="31"/>
      <c r="I15" s="31"/>
      <c r="J15" s="31"/>
      <c r="K15" s="31"/>
      <c r="L15" s="25"/>
    </row>
    <row r="16" spans="1:16" x14ac:dyDescent="0.25">
      <c r="B16" s="21">
        <v>7</v>
      </c>
      <c r="C16" s="9" t="s">
        <v>64</v>
      </c>
      <c r="D16" s="13">
        <v>48</v>
      </c>
      <c r="E16" s="13">
        <v>70</v>
      </c>
      <c r="F16" s="13"/>
      <c r="G16" s="13"/>
      <c r="H16" s="31"/>
      <c r="I16" s="31"/>
      <c r="J16" s="31"/>
      <c r="K16" s="31"/>
      <c r="L16" s="25"/>
    </row>
    <row r="17" spans="2:12" x14ac:dyDescent="0.25">
      <c r="B17" s="21">
        <v>8</v>
      </c>
      <c r="C17" s="9" t="s">
        <v>65</v>
      </c>
      <c r="D17" s="13">
        <v>63</v>
      </c>
      <c r="E17" s="13"/>
      <c r="F17" s="13">
        <v>68</v>
      </c>
      <c r="G17" s="13"/>
      <c r="H17" s="31"/>
      <c r="I17" s="31"/>
      <c r="J17" s="31"/>
      <c r="K17" s="31"/>
      <c r="L17" s="25"/>
    </row>
    <row r="18" spans="2:12" x14ac:dyDescent="0.25">
      <c r="B18" s="21">
        <v>9</v>
      </c>
      <c r="C18" s="9" t="s">
        <v>66</v>
      </c>
      <c r="D18" s="13">
        <v>67</v>
      </c>
      <c r="E18" s="13"/>
      <c r="F18" s="13">
        <v>53</v>
      </c>
      <c r="G18" s="13"/>
      <c r="H18" s="31"/>
      <c r="I18" s="31"/>
      <c r="J18" s="31"/>
      <c r="K18" s="31"/>
      <c r="L18" s="25"/>
    </row>
    <row r="19" spans="2:12" x14ac:dyDescent="0.25">
      <c r="B19" s="21">
        <v>10</v>
      </c>
      <c r="C19" s="9" t="s">
        <v>67</v>
      </c>
      <c r="D19" s="13">
        <v>50</v>
      </c>
      <c r="E19" s="13">
        <v>62</v>
      </c>
      <c r="F19" s="13"/>
      <c r="G19" s="13"/>
      <c r="H19" s="31"/>
      <c r="I19" s="31"/>
      <c r="J19" s="31"/>
      <c r="K19" s="31"/>
      <c r="L19" s="25"/>
    </row>
    <row r="20" spans="2:12" x14ac:dyDescent="0.25">
      <c r="B20" s="21">
        <v>11</v>
      </c>
      <c r="C20" s="9" t="s">
        <v>68</v>
      </c>
      <c r="D20" s="13">
        <v>61</v>
      </c>
      <c r="E20" s="13"/>
      <c r="F20" s="13"/>
      <c r="G20" s="13">
        <v>61</v>
      </c>
      <c r="H20" s="31"/>
      <c r="I20" s="31"/>
      <c r="J20" s="31"/>
      <c r="K20" s="31"/>
      <c r="L20" s="25"/>
    </row>
    <row r="21" spans="2:12" x14ac:dyDescent="0.25">
      <c r="B21" s="21">
        <v>12</v>
      </c>
      <c r="C21" s="9" t="s">
        <v>69</v>
      </c>
      <c r="D21" s="13">
        <v>54</v>
      </c>
      <c r="E21" s="13">
        <v>63</v>
      </c>
      <c r="F21" s="13"/>
      <c r="G21" s="13"/>
      <c r="H21" s="31"/>
      <c r="I21" s="31"/>
      <c r="J21" s="31"/>
      <c r="K21" s="31"/>
      <c r="L21" s="25"/>
    </row>
    <row r="22" spans="2:12" x14ac:dyDescent="0.25">
      <c r="B22" s="21">
        <v>13</v>
      </c>
      <c r="C22" s="9" t="s">
        <v>70</v>
      </c>
      <c r="D22" s="13">
        <v>70</v>
      </c>
      <c r="E22" s="13"/>
      <c r="F22" s="13">
        <v>61</v>
      </c>
      <c r="G22" s="13"/>
      <c r="H22" s="31"/>
      <c r="I22" s="31"/>
      <c r="J22" s="31"/>
      <c r="K22" s="31"/>
      <c r="L22" s="25"/>
    </row>
    <row r="23" spans="2:12" x14ac:dyDescent="0.25">
      <c r="B23" s="21">
        <v>14</v>
      </c>
      <c r="C23" s="9" t="s">
        <v>71</v>
      </c>
      <c r="D23" s="13">
        <v>58</v>
      </c>
      <c r="E23" s="13">
        <v>49</v>
      </c>
      <c r="F23" s="13"/>
      <c r="G23" s="13"/>
      <c r="H23" s="31"/>
      <c r="I23" s="31"/>
      <c r="J23" s="31"/>
      <c r="K23" s="31"/>
      <c r="L23" s="25"/>
    </row>
    <row r="24" spans="2:12" x14ac:dyDescent="0.25">
      <c r="B24" s="21">
        <v>15</v>
      </c>
      <c r="C24" s="9" t="s">
        <v>134</v>
      </c>
      <c r="D24" s="13">
        <v>57</v>
      </c>
      <c r="E24" s="13"/>
      <c r="F24" s="13">
        <v>58</v>
      </c>
      <c r="G24" s="13"/>
      <c r="H24" s="31"/>
      <c r="I24" s="31"/>
      <c r="J24" s="31"/>
      <c r="K24" s="31"/>
      <c r="L24" s="25"/>
    </row>
    <row r="25" spans="2:12" x14ac:dyDescent="0.25">
      <c r="B25" s="21">
        <v>16</v>
      </c>
      <c r="C25" s="9" t="s">
        <v>73</v>
      </c>
      <c r="D25" s="13">
        <v>63</v>
      </c>
      <c r="E25" s="13"/>
      <c r="F25" s="13">
        <v>58</v>
      </c>
      <c r="G25" s="13"/>
      <c r="H25" s="31"/>
      <c r="I25" s="31"/>
      <c r="J25" s="31"/>
      <c r="K25" s="31"/>
      <c r="L25" s="25"/>
    </row>
    <row r="26" spans="2:12" x14ac:dyDescent="0.25">
      <c r="B26" s="21">
        <v>17</v>
      </c>
      <c r="C26" s="9" t="s">
        <v>74</v>
      </c>
      <c r="D26" s="13">
        <v>49</v>
      </c>
      <c r="E26" s="13">
        <v>66</v>
      </c>
      <c r="F26" s="13"/>
      <c r="G26" s="13"/>
      <c r="H26" s="31"/>
      <c r="I26" s="31"/>
      <c r="J26" s="31"/>
      <c r="K26" s="31"/>
      <c r="L26" s="25"/>
    </row>
    <row r="27" spans="2:12" x14ac:dyDescent="0.25">
      <c r="B27" s="21">
        <v>18</v>
      </c>
      <c r="C27" s="9" t="s">
        <v>75</v>
      </c>
      <c r="D27" s="13">
        <v>45</v>
      </c>
      <c r="E27" s="13"/>
      <c r="F27" s="13"/>
      <c r="G27" s="13">
        <v>47</v>
      </c>
      <c r="H27" s="31"/>
      <c r="I27" s="31"/>
      <c r="J27" s="31"/>
      <c r="K27" s="31"/>
      <c r="L27" s="25"/>
    </row>
    <row r="28" spans="2:12" x14ac:dyDescent="0.25">
      <c r="B28" s="21">
        <v>19</v>
      </c>
      <c r="C28" s="9" t="s">
        <v>76</v>
      </c>
      <c r="D28" s="13">
        <v>46</v>
      </c>
      <c r="E28" s="13">
        <v>52</v>
      </c>
      <c r="F28" s="13"/>
      <c r="G28" s="13"/>
      <c r="H28" s="31"/>
      <c r="I28" s="31"/>
      <c r="J28" s="31"/>
      <c r="K28" s="31"/>
      <c r="L28" s="25"/>
    </row>
    <row r="29" spans="2:12" x14ac:dyDescent="0.25">
      <c r="B29" s="21">
        <v>20</v>
      </c>
      <c r="C29" s="9" t="s">
        <v>77</v>
      </c>
      <c r="D29" s="13">
        <v>47</v>
      </c>
      <c r="E29" s="13"/>
      <c r="F29" s="13"/>
      <c r="G29" s="13">
        <v>54</v>
      </c>
      <c r="H29" s="31"/>
      <c r="I29" s="31"/>
      <c r="J29" s="31"/>
      <c r="K29" s="31"/>
      <c r="L29" s="25"/>
    </row>
    <row r="30" spans="2:12" x14ac:dyDescent="0.25">
      <c r="B30" s="21">
        <v>21</v>
      </c>
      <c r="C30" s="9" t="s">
        <v>78</v>
      </c>
      <c r="D30" s="13">
        <v>48</v>
      </c>
      <c r="E30" s="13">
        <v>62</v>
      </c>
      <c r="F30" s="13"/>
      <c r="G30" s="13"/>
      <c r="H30" s="31"/>
      <c r="I30" s="31"/>
      <c r="J30" s="31"/>
      <c r="K30" s="31"/>
      <c r="L30" s="25"/>
    </row>
    <row r="31" spans="2:12" x14ac:dyDescent="0.25">
      <c r="B31" s="21">
        <v>22</v>
      </c>
      <c r="C31" s="9" t="s">
        <v>135</v>
      </c>
      <c r="D31" s="13">
        <v>69</v>
      </c>
      <c r="E31" s="13">
        <v>52</v>
      </c>
      <c r="F31" s="13"/>
      <c r="G31" s="13"/>
      <c r="H31" s="31"/>
      <c r="I31" s="31"/>
      <c r="J31" s="31"/>
      <c r="K31" s="31"/>
      <c r="L31" s="25"/>
    </row>
    <row r="32" spans="2:12" x14ac:dyDescent="0.25">
      <c r="B32" s="21">
        <v>23</v>
      </c>
      <c r="C32" s="9" t="s">
        <v>136</v>
      </c>
      <c r="D32" s="13">
        <v>52</v>
      </c>
      <c r="E32" s="13">
        <v>70</v>
      </c>
      <c r="F32" s="13"/>
      <c r="G32" s="13"/>
      <c r="H32" s="31"/>
      <c r="I32" s="31"/>
      <c r="J32" s="31"/>
      <c r="K32" s="31"/>
      <c r="L32" s="25"/>
    </row>
    <row r="33" spans="2:14" x14ac:dyDescent="0.25">
      <c r="B33" s="21">
        <v>24</v>
      </c>
      <c r="C33" s="9" t="s">
        <v>137</v>
      </c>
      <c r="D33" s="13">
        <v>68</v>
      </c>
      <c r="E33" s="13"/>
      <c r="F33" s="13"/>
      <c r="G33" s="13">
        <v>69</v>
      </c>
      <c r="H33" s="31"/>
      <c r="I33" s="31"/>
      <c r="J33" s="31"/>
      <c r="K33" s="31"/>
      <c r="L33" s="25"/>
    </row>
    <row r="34" spans="2:14" x14ac:dyDescent="0.25">
      <c r="B34" s="21">
        <v>25</v>
      </c>
      <c r="C34" s="9" t="s">
        <v>138</v>
      </c>
      <c r="D34" s="13"/>
      <c r="E34" s="13"/>
      <c r="F34" s="13">
        <v>54</v>
      </c>
      <c r="G34" s="13">
        <v>64</v>
      </c>
      <c r="H34" s="31"/>
      <c r="I34" s="31"/>
      <c r="J34" s="31"/>
      <c r="K34" s="31"/>
      <c r="L34" s="25"/>
    </row>
    <row r="35" spans="2:14" x14ac:dyDescent="0.25">
      <c r="B35" s="21">
        <v>26</v>
      </c>
      <c r="C35" s="9" t="s">
        <v>139</v>
      </c>
      <c r="D35" s="13">
        <v>68</v>
      </c>
      <c r="E35" s="13">
        <v>62</v>
      </c>
      <c r="F35" s="13"/>
      <c r="G35" s="13"/>
      <c r="H35" s="31"/>
      <c r="I35" s="31"/>
      <c r="J35" s="31"/>
      <c r="K35" s="31"/>
      <c r="L35" s="25"/>
      <c r="N35" s="13">
        <f>számolás!G11</f>
        <v>0</v>
      </c>
    </row>
  </sheetData>
  <mergeCells count="4">
    <mergeCell ref="D8:G8"/>
    <mergeCell ref="H7:K7"/>
    <mergeCell ref="L7:L9"/>
    <mergeCell ref="B4:P4"/>
  </mergeCells>
  <conditionalFormatting sqref="N35 N10">
    <cfRule type="cellIs" dxfId="3" priority="1" operator="equal">
      <formula>0</formula>
    </cfRule>
    <cfRule type="cellIs" dxfId="2" priority="2" operator="equal">
      <formula>1</formula>
    </cfRule>
  </conditionalFormatting>
  <pageMargins left="0.19685039370078741" right="0.19685039370078741" top="0.19685039370078741" bottom="0.19685039370078741" header="0.31496062992125984" footer="0.31496062992125984"/>
  <pageSetup paperSize="9" scale="8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showRowColHeaders="0" zoomScaleNormal="100" workbookViewId="0">
      <selection activeCell="B36" sqref="B36"/>
    </sheetView>
  </sheetViews>
  <sheetFormatPr defaultRowHeight="15" x14ac:dyDescent="0.25"/>
  <cols>
    <col min="1" max="2" width="9.140625" style="1"/>
    <col min="3" max="3" width="17.5703125" style="1" bestFit="1" customWidth="1"/>
    <col min="4" max="4" width="17.5703125" style="36" customWidth="1"/>
    <col min="5" max="5" width="13.140625" style="1" customWidth="1"/>
    <col min="6" max="6" width="12.42578125" style="1" customWidth="1"/>
    <col min="7" max="12" width="9.140625" style="1"/>
    <col min="13" max="13" width="5.140625" style="1" customWidth="1"/>
    <col min="14" max="16384" width="9.140625" style="1"/>
  </cols>
  <sheetData>
    <row r="1" spans="1:13" ht="15.75" x14ac:dyDescent="0.25">
      <c r="A1" s="33" t="s">
        <v>143</v>
      </c>
    </row>
    <row r="2" spans="1:13" x14ac:dyDescent="0.25">
      <c r="A2" s="10" t="s">
        <v>18</v>
      </c>
      <c r="B2" s="1" t="s">
        <v>152</v>
      </c>
    </row>
    <row r="3" spans="1:13" x14ac:dyDescent="0.25">
      <c r="A3" s="10" t="s">
        <v>19</v>
      </c>
      <c r="B3" s="1" t="s">
        <v>153</v>
      </c>
    </row>
    <row r="4" spans="1:13" x14ac:dyDescent="0.25">
      <c r="A4" s="10" t="s">
        <v>20</v>
      </c>
      <c r="B4" s="1" t="s">
        <v>155</v>
      </c>
    </row>
    <row r="5" spans="1:13" x14ac:dyDescent="0.25">
      <c r="A5" s="10" t="s">
        <v>21</v>
      </c>
      <c r="B5" s="1" t="s">
        <v>154</v>
      </c>
    </row>
    <row r="6" spans="1:13" x14ac:dyDescent="0.25">
      <c r="A6" s="10" t="s">
        <v>22</v>
      </c>
      <c r="B6" s="1" t="s">
        <v>156</v>
      </c>
    </row>
    <row r="7" spans="1:13" x14ac:dyDescent="0.25">
      <c r="A7" s="10" t="s">
        <v>23</v>
      </c>
      <c r="B7" s="1" t="s">
        <v>161</v>
      </c>
    </row>
    <row r="8" spans="1:13" x14ac:dyDescent="0.25">
      <c r="A8" s="10" t="s">
        <v>24</v>
      </c>
      <c r="B8" s="1" t="s">
        <v>162</v>
      </c>
    </row>
    <row r="9" spans="1:13" x14ac:dyDescent="0.25">
      <c r="A9" s="10" t="s">
        <v>25</v>
      </c>
      <c r="B9" s="1" t="s">
        <v>164</v>
      </c>
      <c r="K9" s="1" t="s">
        <v>166</v>
      </c>
    </row>
    <row r="10" spans="1:13" x14ac:dyDescent="0.25">
      <c r="A10" s="10" t="s">
        <v>26</v>
      </c>
      <c r="B10" s="1" t="s">
        <v>163</v>
      </c>
    </row>
    <row r="11" spans="1:13" x14ac:dyDescent="0.25">
      <c r="A11" s="10" t="s">
        <v>27</v>
      </c>
      <c r="B11" s="1" t="s">
        <v>165</v>
      </c>
    </row>
    <row r="13" spans="1:13" x14ac:dyDescent="0.25">
      <c r="B13" s="29" t="s">
        <v>94</v>
      </c>
      <c r="C13" s="29" t="s">
        <v>35</v>
      </c>
      <c r="D13" s="29" t="s">
        <v>149</v>
      </c>
      <c r="E13" s="30" t="s">
        <v>144</v>
      </c>
      <c r="F13" s="30" t="s">
        <v>145</v>
      </c>
      <c r="G13" s="30" t="s">
        <v>157</v>
      </c>
      <c r="H13" s="30" t="s">
        <v>158</v>
      </c>
      <c r="I13" s="30" t="s">
        <v>159</v>
      </c>
      <c r="J13" s="30" t="s">
        <v>160</v>
      </c>
      <c r="K13" s="30" t="s">
        <v>130</v>
      </c>
    </row>
    <row r="14" spans="1:13" x14ac:dyDescent="0.25">
      <c r="B14" s="21">
        <v>1</v>
      </c>
      <c r="C14" s="9" t="s">
        <v>132</v>
      </c>
      <c r="D14" s="13" t="s">
        <v>150</v>
      </c>
      <c r="E14" s="13" t="s">
        <v>146</v>
      </c>
      <c r="F14" s="13">
        <v>6</v>
      </c>
      <c r="G14" s="37"/>
      <c r="H14" s="32"/>
      <c r="I14" s="32"/>
      <c r="J14" s="32"/>
      <c r="K14" s="37"/>
      <c r="M14" s="13">
        <f>számolás!G26</f>
        <v>0</v>
      </c>
    </row>
    <row r="15" spans="1:13" x14ac:dyDescent="0.25">
      <c r="B15" s="21">
        <v>2</v>
      </c>
      <c r="C15" s="9" t="s">
        <v>59</v>
      </c>
      <c r="D15" s="13" t="s">
        <v>151</v>
      </c>
      <c r="E15" s="13" t="s">
        <v>147</v>
      </c>
      <c r="F15" s="13">
        <v>17</v>
      </c>
      <c r="G15" s="37"/>
      <c r="H15" s="32"/>
      <c r="I15" s="32"/>
      <c r="J15" s="32"/>
      <c r="K15" s="37"/>
    </row>
    <row r="16" spans="1:13" x14ac:dyDescent="0.25">
      <c r="B16" s="21">
        <v>3</v>
      </c>
      <c r="C16" s="9" t="s">
        <v>60</v>
      </c>
      <c r="D16" s="13" t="s">
        <v>150</v>
      </c>
      <c r="E16" s="13" t="s">
        <v>148</v>
      </c>
      <c r="F16" s="13">
        <v>12</v>
      </c>
      <c r="G16" s="37"/>
      <c r="H16" s="32"/>
      <c r="I16" s="32"/>
      <c r="J16" s="32"/>
      <c r="K16" s="37"/>
    </row>
    <row r="17" spans="2:11" x14ac:dyDescent="0.25">
      <c r="B17" s="21">
        <v>4</v>
      </c>
      <c r="C17" s="9" t="s">
        <v>61</v>
      </c>
      <c r="D17" s="13"/>
      <c r="E17" s="13"/>
      <c r="F17" s="13"/>
      <c r="G17" s="37"/>
      <c r="H17" s="32"/>
      <c r="I17" s="32"/>
      <c r="J17" s="32"/>
      <c r="K17" s="37"/>
    </row>
    <row r="18" spans="2:11" x14ac:dyDescent="0.25">
      <c r="B18" s="21">
        <v>5</v>
      </c>
      <c r="C18" s="9" t="s">
        <v>62</v>
      </c>
      <c r="D18" s="13"/>
      <c r="E18" s="13"/>
      <c r="F18" s="13"/>
      <c r="G18" s="37"/>
      <c r="H18" s="32"/>
      <c r="I18" s="32"/>
      <c r="J18" s="32"/>
      <c r="K18" s="37"/>
    </row>
    <row r="19" spans="2:11" x14ac:dyDescent="0.25">
      <c r="B19" s="21">
        <v>6</v>
      </c>
      <c r="C19" s="9" t="s">
        <v>133</v>
      </c>
      <c r="D19" s="13" t="s">
        <v>151</v>
      </c>
      <c r="E19" s="13" t="s">
        <v>148</v>
      </c>
      <c r="F19" s="13">
        <v>6</v>
      </c>
      <c r="G19" s="37"/>
      <c r="H19" s="32"/>
      <c r="I19" s="32"/>
      <c r="J19" s="32"/>
      <c r="K19" s="37"/>
    </row>
    <row r="20" spans="2:11" x14ac:dyDescent="0.25">
      <c r="B20" s="21">
        <v>7</v>
      </c>
      <c r="C20" s="9" t="s">
        <v>64</v>
      </c>
      <c r="D20" s="13" t="s">
        <v>150</v>
      </c>
      <c r="E20" s="13" t="s">
        <v>148</v>
      </c>
      <c r="F20" s="13">
        <v>10</v>
      </c>
      <c r="G20" s="37"/>
      <c r="H20" s="32"/>
      <c r="I20" s="32"/>
      <c r="J20" s="32"/>
      <c r="K20" s="37"/>
    </row>
    <row r="21" spans="2:11" x14ac:dyDescent="0.25">
      <c r="B21" s="21">
        <v>8</v>
      </c>
      <c r="C21" s="9" t="s">
        <v>65</v>
      </c>
      <c r="D21" s="13"/>
      <c r="E21" s="13"/>
      <c r="F21" s="13"/>
      <c r="G21" s="37"/>
      <c r="H21" s="32"/>
      <c r="I21" s="32"/>
      <c r="J21" s="32"/>
      <c r="K21" s="37"/>
    </row>
    <row r="22" spans="2:11" x14ac:dyDescent="0.25">
      <c r="B22" s="21">
        <v>9</v>
      </c>
      <c r="C22" s="9" t="s">
        <v>66</v>
      </c>
      <c r="D22" s="13" t="s">
        <v>150</v>
      </c>
      <c r="E22" s="13" t="s">
        <v>146</v>
      </c>
      <c r="F22" s="13">
        <v>9</v>
      </c>
      <c r="G22" s="37"/>
      <c r="H22" s="32"/>
      <c r="I22" s="32"/>
      <c r="J22" s="32"/>
      <c r="K22" s="37"/>
    </row>
    <row r="23" spans="2:11" x14ac:dyDescent="0.25">
      <c r="B23" s="21">
        <v>10</v>
      </c>
      <c r="C23" s="9" t="s">
        <v>67</v>
      </c>
      <c r="D23" s="13"/>
      <c r="E23" s="13"/>
      <c r="F23" s="13"/>
      <c r="G23" s="37"/>
      <c r="H23" s="32"/>
      <c r="I23" s="32"/>
      <c r="J23" s="32"/>
      <c r="K23" s="37"/>
    </row>
    <row r="24" spans="2:11" x14ac:dyDescent="0.25">
      <c r="B24" s="21">
        <v>11</v>
      </c>
      <c r="C24" s="9" t="s">
        <v>68</v>
      </c>
      <c r="D24" s="13" t="s">
        <v>151</v>
      </c>
      <c r="E24" s="13" t="s">
        <v>146</v>
      </c>
      <c r="F24" s="13">
        <v>12</v>
      </c>
      <c r="G24" s="37"/>
      <c r="H24" s="32"/>
      <c r="I24" s="32"/>
      <c r="J24" s="32"/>
      <c r="K24" s="37"/>
    </row>
    <row r="25" spans="2:11" x14ac:dyDescent="0.25">
      <c r="B25" s="21">
        <v>12</v>
      </c>
      <c r="C25" s="9" t="s">
        <v>69</v>
      </c>
      <c r="D25" s="13" t="s">
        <v>150</v>
      </c>
      <c r="E25" s="13" t="s">
        <v>146</v>
      </c>
      <c r="F25" s="13">
        <v>3</v>
      </c>
      <c r="G25" s="37"/>
      <c r="H25" s="32"/>
      <c r="I25" s="32"/>
      <c r="J25" s="32"/>
      <c r="K25" s="37"/>
    </row>
    <row r="26" spans="2:11" x14ac:dyDescent="0.25">
      <c r="B26" s="21">
        <v>13</v>
      </c>
      <c r="C26" s="9" t="s">
        <v>70</v>
      </c>
      <c r="D26" s="13"/>
      <c r="E26" s="13"/>
      <c r="F26" s="13"/>
      <c r="G26" s="37"/>
      <c r="H26" s="32"/>
      <c r="I26" s="32"/>
      <c r="J26" s="32"/>
      <c r="K26" s="37"/>
    </row>
    <row r="27" spans="2:11" x14ac:dyDescent="0.25">
      <c r="B27" s="21">
        <v>14</v>
      </c>
      <c r="C27" s="9" t="s">
        <v>71</v>
      </c>
      <c r="D27" s="13" t="s">
        <v>151</v>
      </c>
      <c r="E27" s="13" t="s">
        <v>147</v>
      </c>
      <c r="F27" s="13">
        <v>3</v>
      </c>
      <c r="G27" s="37"/>
      <c r="H27" s="32"/>
      <c r="I27" s="32"/>
      <c r="J27" s="32"/>
      <c r="K27" s="37"/>
    </row>
    <row r="28" spans="2:11" x14ac:dyDescent="0.25">
      <c r="B28" s="21">
        <v>15</v>
      </c>
      <c r="C28" s="9" t="s">
        <v>134</v>
      </c>
      <c r="D28" s="13" t="s">
        <v>150</v>
      </c>
      <c r="E28" s="13" t="s">
        <v>146</v>
      </c>
      <c r="F28" s="13">
        <v>1</v>
      </c>
      <c r="G28" s="37"/>
      <c r="H28" s="32"/>
      <c r="I28" s="32"/>
      <c r="J28" s="32"/>
      <c r="K28" s="37"/>
    </row>
    <row r="29" spans="2:11" x14ac:dyDescent="0.25">
      <c r="B29" s="21">
        <v>16</v>
      </c>
      <c r="C29" s="9" t="s">
        <v>73</v>
      </c>
      <c r="D29" s="13" t="s">
        <v>150</v>
      </c>
      <c r="E29" s="13" t="s">
        <v>148</v>
      </c>
      <c r="F29" s="13">
        <v>5</v>
      </c>
      <c r="G29" s="37"/>
      <c r="H29" s="32"/>
      <c r="I29" s="32"/>
      <c r="J29" s="32"/>
      <c r="K29" s="37"/>
    </row>
    <row r="30" spans="2:11" x14ac:dyDescent="0.25">
      <c r="B30" s="21">
        <v>17</v>
      </c>
      <c r="C30" s="9" t="s">
        <v>74</v>
      </c>
      <c r="D30" s="13"/>
      <c r="E30" s="13"/>
      <c r="F30" s="13"/>
      <c r="G30" s="37"/>
      <c r="H30" s="32"/>
      <c r="I30" s="32"/>
      <c r="J30" s="32"/>
      <c r="K30" s="37"/>
    </row>
    <row r="31" spans="2:11" x14ac:dyDescent="0.25">
      <c r="B31" s="21">
        <v>18</v>
      </c>
      <c r="C31" s="9" t="s">
        <v>75</v>
      </c>
      <c r="D31" s="13" t="s">
        <v>150</v>
      </c>
      <c r="E31" s="13" t="s">
        <v>146</v>
      </c>
      <c r="F31" s="13">
        <v>4</v>
      </c>
      <c r="G31" s="37"/>
      <c r="H31" s="32"/>
      <c r="I31" s="32"/>
      <c r="J31" s="32"/>
      <c r="K31" s="37"/>
    </row>
    <row r="32" spans="2:11" x14ac:dyDescent="0.25">
      <c r="B32" s="21">
        <v>19</v>
      </c>
      <c r="C32" s="9" t="s">
        <v>76</v>
      </c>
      <c r="D32" s="13"/>
      <c r="E32" s="13"/>
      <c r="F32" s="13"/>
      <c r="G32" s="37"/>
      <c r="H32" s="32"/>
      <c r="I32" s="32"/>
      <c r="J32" s="32"/>
      <c r="K32" s="37"/>
    </row>
    <row r="33" spans="2:13" x14ac:dyDescent="0.25">
      <c r="B33" s="21">
        <v>20</v>
      </c>
      <c r="C33" s="9" t="s">
        <v>77</v>
      </c>
      <c r="D33" s="13" t="s">
        <v>150</v>
      </c>
      <c r="E33" s="13" t="s">
        <v>147</v>
      </c>
      <c r="F33" s="13">
        <v>1</v>
      </c>
      <c r="G33" s="37"/>
      <c r="H33" s="32"/>
      <c r="I33" s="32"/>
      <c r="J33" s="32"/>
      <c r="K33" s="37"/>
    </row>
    <row r="34" spans="2:13" x14ac:dyDescent="0.25">
      <c r="B34" s="21">
        <v>21</v>
      </c>
      <c r="C34" s="9" t="s">
        <v>78</v>
      </c>
      <c r="D34" s="13"/>
      <c r="E34" s="13"/>
      <c r="F34" s="13"/>
      <c r="G34" s="37"/>
      <c r="H34" s="32"/>
      <c r="I34" s="32"/>
      <c r="J34" s="32"/>
      <c r="K34" s="37"/>
    </row>
    <row r="35" spans="2:13" x14ac:dyDescent="0.25">
      <c r="B35" s="21">
        <v>22</v>
      </c>
      <c r="C35" s="9" t="s">
        <v>135</v>
      </c>
      <c r="D35" s="13" t="s">
        <v>150</v>
      </c>
      <c r="E35" s="13" t="s">
        <v>146</v>
      </c>
      <c r="F35" s="13">
        <v>1</v>
      </c>
      <c r="G35" s="37"/>
      <c r="H35" s="32"/>
      <c r="I35" s="32"/>
      <c r="J35" s="32"/>
      <c r="K35" s="37"/>
    </row>
    <row r="36" spans="2:13" x14ac:dyDescent="0.25">
      <c r="B36" s="21">
        <v>23</v>
      </c>
      <c r="C36" s="9" t="s">
        <v>136</v>
      </c>
      <c r="D36" s="13"/>
      <c r="E36" s="13"/>
      <c r="F36" s="13"/>
      <c r="G36" s="37"/>
      <c r="H36" s="32"/>
      <c r="I36" s="32"/>
      <c r="J36" s="32"/>
      <c r="K36" s="37"/>
    </row>
    <row r="37" spans="2:13" x14ac:dyDescent="0.25">
      <c r="B37" s="21">
        <v>24</v>
      </c>
      <c r="C37" s="9" t="s">
        <v>137</v>
      </c>
      <c r="D37" s="13"/>
      <c r="E37" s="13"/>
      <c r="F37" s="13"/>
      <c r="G37" s="37"/>
      <c r="H37" s="32"/>
      <c r="I37" s="32"/>
      <c r="J37" s="32"/>
      <c r="K37" s="37"/>
    </row>
    <row r="38" spans="2:13" x14ac:dyDescent="0.25">
      <c r="B38" s="21">
        <v>25</v>
      </c>
      <c r="C38" s="9" t="s">
        <v>138</v>
      </c>
      <c r="D38" s="13" t="s">
        <v>151</v>
      </c>
      <c r="E38" s="13" t="s">
        <v>148</v>
      </c>
      <c r="F38" s="13">
        <v>5</v>
      </c>
      <c r="G38" s="37"/>
      <c r="H38" s="32"/>
      <c r="I38" s="32"/>
      <c r="J38" s="32"/>
      <c r="K38" s="37"/>
    </row>
    <row r="39" spans="2:13" x14ac:dyDescent="0.25">
      <c r="B39" s="21">
        <v>26</v>
      </c>
      <c r="C39" s="9" t="s">
        <v>139</v>
      </c>
      <c r="D39" s="13" t="s">
        <v>150</v>
      </c>
      <c r="E39" s="13" t="s">
        <v>148</v>
      </c>
      <c r="F39" s="13">
        <v>12</v>
      </c>
      <c r="G39" s="37"/>
      <c r="H39" s="32"/>
      <c r="I39" s="32"/>
      <c r="J39" s="32"/>
      <c r="K39" s="37"/>
      <c r="M39" s="13">
        <f>számolás!G27</f>
        <v>0</v>
      </c>
    </row>
  </sheetData>
  <conditionalFormatting sqref="M39 M14">
    <cfRule type="cellIs" dxfId="1" priority="1" operator="equal">
      <formula>0</formula>
    </cfRule>
    <cfRule type="cellIs" dxfId="0" priority="2" operator="equal">
      <formula>1</formula>
    </cfRule>
  </conditionalFormatting>
  <pageMargins left="0.19685039370078741" right="0.19685039370078741" top="0.19685039370078741" bottom="0.19685039370078741" header="0.31496062992125984" footer="0.31496062992125984"/>
  <pageSetup paperSize="9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12</vt:i4>
      </vt:variant>
      <vt:variant>
        <vt:lpstr>Névvel ellátott tartományok</vt:lpstr>
      </vt:variant>
      <vt:variant>
        <vt:i4>1</vt:i4>
      </vt:variant>
    </vt:vector>
  </HeadingPairs>
  <TitlesOfParts>
    <vt:vector size="13" baseType="lpstr">
      <vt:lpstr>HA</vt:lpstr>
      <vt:lpstr>Feladatleírás</vt:lpstr>
      <vt:lpstr>F01</vt:lpstr>
      <vt:lpstr>F02</vt:lpstr>
      <vt:lpstr>F03</vt:lpstr>
      <vt:lpstr>F04</vt:lpstr>
      <vt:lpstr>F05</vt:lpstr>
      <vt:lpstr>F06</vt:lpstr>
      <vt:lpstr>F07</vt:lpstr>
      <vt:lpstr>Eredmény</vt:lpstr>
      <vt:lpstr>lista</vt:lpstr>
      <vt:lpstr>számolás</vt:lpstr>
      <vt:lpstr>ha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2018-02-05T09:19:15Z</dcterms:modified>
</cp:coreProperties>
</file>