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4635" tabRatio="672"/>
  </bookViews>
  <sheets>
    <sheet name="Ha" sheetId="1" r:id="rId1"/>
    <sheet name="Leírás" sheetId="2" r:id="rId2"/>
    <sheet name="F1" sheetId="10" r:id="rId3"/>
    <sheet name="F2" sheetId="3" r:id="rId4"/>
    <sheet name="F3" sheetId="4" r:id="rId5"/>
    <sheet name="F4" sheetId="5" r:id="rId6"/>
    <sheet name="F5" sheetId="6" r:id="rId7"/>
    <sheet name="F6" sheetId="7" r:id="rId8"/>
    <sheet name="Eredmény" sheetId="13" r:id="rId9"/>
    <sheet name="Számolás" sheetId="11" state="hidden" r:id="rId10"/>
    <sheet name="Lista" sheetId="12" state="hidden" r:id="rId11"/>
  </sheets>
  <calcPr calcId="152511"/>
</workbook>
</file>

<file path=xl/calcChain.xml><?xml version="1.0" encoding="utf-8"?>
<calcChain xmlns="http://schemas.openxmlformats.org/spreadsheetml/2006/main">
  <c r="C3" i="13" l="1"/>
  <c r="D27" i="11"/>
  <c r="L26" i="11"/>
  <c r="R37" i="7" s="1"/>
  <c r="K26" i="11"/>
  <c r="Q37" i="7" s="1"/>
  <c r="K24" i="11"/>
  <c r="Q13" i="7" s="1"/>
  <c r="L24" i="11"/>
  <c r="R13" i="7" s="1"/>
  <c r="K25" i="11"/>
  <c r="Q14" i="7" s="1"/>
  <c r="L25" i="11"/>
  <c r="R14" i="7" s="1"/>
  <c r="L23" i="11"/>
  <c r="R12" i="7" s="1"/>
  <c r="K23" i="11"/>
  <c r="L28" i="11" s="1"/>
  <c r="J26" i="11"/>
  <c r="I26" i="11"/>
  <c r="I24" i="11"/>
  <c r="J24" i="11"/>
  <c r="I25" i="11"/>
  <c r="J25" i="11"/>
  <c r="J23" i="11"/>
  <c r="I23" i="11"/>
  <c r="L20" i="11"/>
  <c r="N35" i="6" s="1"/>
  <c r="K20" i="11"/>
  <c r="M35" i="6" s="1"/>
  <c r="L19" i="11"/>
  <c r="N10" i="6" s="1"/>
  <c r="K19" i="11"/>
  <c r="L22" i="11" s="1"/>
  <c r="J20" i="11"/>
  <c r="I20" i="11"/>
  <c r="J19" i="11"/>
  <c r="I19" i="11"/>
  <c r="N16" i="11"/>
  <c r="O34" i="5" s="1"/>
  <c r="O16" i="11"/>
  <c r="P34" i="5" s="1"/>
  <c r="M16" i="11"/>
  <c r="N34" i="5" s="1"/>
  <c r="N15" i="11"/>
  <c r="O9" i="5" s="1"/>
  <c r="O15" i="11"/>
  <c r="P9" i="5" s="1"/>
  <c r="M15" i="11"/>
  <c r="O18" i="11" s="1"/>
  <c r="K16" i="11"/>
  <c r="L16" i="11"/>
  <c r="J16" i="11"/>
  <c r="K15" i="11"/>
  <c r="L15" i="11"/>
  <c r="J15" i="11"/>
  <c r="L11" i="11"/>
  <c r="K9" i="4" s="1"/>
  <c r="L12" i="11"/>
  <c r="K34" i="4" s="1"/>
  <c r="K12" i="11"/>
  <c r="J34" i="4" s="1"/>
  <c r="K11" i="11"/>
  <c r="L14" i="11" s="1"/>
  <c r="J12" i="11"/>
  <c r="I12" i="11"/>
  <c r="J11" i="11"/>
  <c r="I11" i="11"/>
  <c r="N8" i="11"/>
  <c r="M37" i="3" s="1"/>
  <c r="O8" i="11"/>
  <c r="N37" i="3" s="1"/>
  <c r="M8" i="11"/>
  <c r="L37" i="3" s="1"/>
  <c r="N7" i="11"/>
  <c r="M12" i="3" s="1"/>
  <c r="O7" i="11"/>
  <c r="N12" i="3" s="1"/>
  <c r="M7" i="11"/>
  <c r="O10" i="11" s="1"/>
  <c r="K8" i="11"/>
  <c r="L8" i="11"/>
  <c r="J8" i="11"/>
  <c r="K7" i="11"/>
  <c r="L7" i="11"/>
  <c r="J7" i="11"/>
  <c r="I4" i="11"/>
  <c r="J36" i="10" s="1"/>
  <c r="H4" i="11"/>
  <c r="E17" i="1"/>
  <c r="E13" i="1"/>
  <c r="E9" i="1"/>
  <c r="E5" i="1"/>
  <c r="D21" i="11"/>
  <c r="E21" i="1" s="1"/>
  <c r="D5" i="11"/>
  <c r="D7" i="11"/>
  <c r="E7" i="1" s="1"/>
  <c r="D9" i="11"/>
  <c r="D11" i="11"/>
  <c r="E11" i="1" s="1"/>
  <c r="D13" i="11"/>
  <c r="D15" i="11"/>
  <c r="E15" i="1" s="1"/>
  <c r="D17" i="11"/>
  <c r="D19" i="11"/>
  <c r="E19" i="1" s="1"/>
  <c r="C21" i="11"/>
  <c r="C19" i="11"/>
  <c r="C17" i="11"/>
  <c r="C15" i="11"/>
  <c r="C13" i="11"/>
  <c r="C11" i="11"/>
  <c r="C9" i="11"/>
  <c r="C7" i="11"/>
  <c r="C5" i="11"/>
  <c r="C3" i="11"/>
  <c r="D3" i="11" s="1"/>
  <c r="D24" i="11" s="1"/>
  <c r="E3" i="1" l="1"/>
  <c r="L12" i="3"/>
  <c r="J9" i="4"/>
  <c r="N9" i="5"/>
  <c r="M10" i="6"/>
  <c r="Q12" i="7"/>
  <c r="H3" i="11"/>
  <c r="I3" i="11" s="1"/>
  <c r="J11" i="10" l="1"/>
  <c r="I6" i="11"/>
  <c r="D28" i="11" s="1"/>
  <c r="D29" i="11" s="1"/>
  <c r="D7" i="13" s="1"/>
  <c r="D5" i="13" l="1"/>
</calcChain>
</file>

<file path=xl/sharedStrings.xml><?xml version="1.0" encoding="utf-8"?>
<sst xmlns="http://schemas.openxmlformats.org/spreadsheetml/2006/main" count="657" uniqueCount="182">
  <si>
    <t>Hogyan működik a HA függvény? A legördülő listából válaszd ki a megfelelőt!</t>
  </si>
  <si>
    <t>1.</t>
  </si>
  <si>
    <t>A HA függvény használatakor először,</t>
  </si>
  <si>
    <t>2.</t>
  </si>
  <si>
    <t>A függvény három részől áll: az első harmadba kerül</t>
  </si>
  <si>
    <t>3.</t>
  </si>
  <si>
    <t xml:space="preserve">a második harmadba írom, hogy </t>
  </si>
  <si>
    <t>4.</t>
  </si>
  <si>
    <t xml:space="preserve">a harmadik harmadba írom, hogy  </t>
  </si>
  <si>
    <t>5.</t>
  </si>
  <si>
    <t xml:space="preserve">Ha a szöveget szeretnék kiírni változatlanul, akkor a kiírandó szöveget </t>
  </si>
  <si>
    <t>6.</t>
  </si>
  <si>
    <t>Ha azt szeretném, hogy a megadott "ágban" ne jelenjen meg semmi, akkor</t>
  </si>
  <si>
    <t>7.</t>
  </si>
  <si>
    <t>Ha számolni szeretnék a képletben, akkor az adott harmadba</t>
  </si>
  <si>
    <t>8.</t>
  </si>
  <si>
    <t>Ha több egymásba ágyazott HA függvényre van szükségem, mert több kimenet van, akkor</t>
  </si>
  <si>
    <t>9.</t>
  </si>
  <si>
    <t xml:space="preserve">Szám szerint, mennyi HA függvényt kell egymásba ágyazni? </t>
  </si>
  <si>
    <t>10.</t>
  </si>
  <si>
    <t xml:space="preserve">A HA függvény a </t>
  </si>
  <si>
    <t>a hamis ágban egy új HA függvényt indítok.</t>
  </si>
  <si>
    <t>beírom a megfelelő képletet.</t>
  </si>
  <si>
    <t>egy logikai vizsgálat,</t>
  </si>
  <si>
    <t>egyenlőségjel után megadjuk a függvény nevét.</t>
  </si>
  <si>
    <t>idézőjelek közé kell írni.</t>
  </si>
  <si>
    <t>két idézőjelet kell írni egymás után ("").</t>
  </si>
  <si>
    <t>logikai függvények csoportjába tartozik.</t>
  </si>
  <si>
    <t>mátrix függvények  csoportjába tartozik.</t>
  </si>
  <si>
    <t>mi történjen, ha hamis.</t>
  </si>
  <si>
    <t>mi történjen, ha igaz,</t>
  </si>
  <si>
    <t>n-1 db HA függvényt alkalmazok.</t>
  </si>
  <si>
    <t>statisztikai függvények  csoportjába tartozik.</t>
  </si>
  <si>
    <t>trigonometriai függvények  csoportjába tartozik.</t>
  </si>
  <si>
    <t>Dobsa Ottóné</t>
  </si>
  <si>
    <t>Forgács Zsuzsanna</t>
  </si>
  <si>
    <t>Gerlecz Krisztián</t>
  </si>
  <si>
    <t>Hernádi László</t>
  </si>
  <si>
    <t>Herwerth Bernadett</t>
  </si>
  <si>
    <t>Herwerth Ottó</t>
  </si>
  <si>
    <t>Jászóy Zsolt</t>
  </si>
  <si>
    <t>Juhász Lászlóné</t>
  </si>
  <si>
    <t>Keller Gézáné</t>
  </si>
  <si>
    <t>Magyar Ilona</t>
  </si>
  <si>
    <t>Maklári Ibolya</t>
  </si>
  <si>
    <t>Marosi Krisztina</t>
  </si>
  <si>
    <t>Péter Tímea</t>
  </si>
  <si>
    <t>Pióker Balázs</t>
  </si>
  <si>
    <t>Pöndör Tamás</t>
  </si>
  <si>
    <t>Salga Gyula</t>
  </si>
  <si>
    <t>Sóvölgyi Lajos</t>
  </si>
  <si>
    <t>Szerkovics Ilona</t>
  </si>
  <si>
    <t>Szűcs Péter</t>
  </si>
  <si>
    <t>Tolnay Sarolta</t>
  </si>
  <si>
    <t>Vanek Anna</t>
  </si>
  <si>
    <t>Varga Attila</t>
  </si>
  <si>
    <t>Vass Pál</t>
  </si>
  <si>
    <t>Véber Zoltán</t>
  </si>
  <si>
    <t>Alter László</t>
  </si>
  <si>
    <t>Zentei József</t>
  </si>
  <si>
    <t>A feladat leírása:</t>
  </si>
  <si>
    <t>Egy multinacionális "tech" cég felvételt hírdet fiatal programozóknak!</t>
  </si>
  <si>
    <t>Az Excel programban rögzítik az különböző felvételi feladatok adatait!</t>
  </si>
  <si>
    <t>A felvételizők névsora:</t>
  </si>
  <si>
    <t>"Ha" függvény (és egyéb függvények) felhasználásával eredményeit, potjait dolgozd fel a leírtak alapján!</t>
  </si>
  <si>
    <t>A végén derüljön ki, hogy kit vettek fel! (Az "Eredmény" fülön található a te érdemjegyed, pontjaid, és a felvételizők pontjai is!)</t>
  </si>
  <si>
    <t>Írd be a nevedet:</t>
  </si>
  <si>
    <t>A felvételi eljárásban te leszel az "admin"!</t>
  </si>
  <si>
    <t>admin</t>
  </si>
  <si>
    <t>1. FELADAT</t>
  </si>
  <si>
    <t xml:space="preserve">Ha valaki 90% felett oldja meg a feladatot, akkor kap 500 pontot! </t>
  </si>
  <si>
    <t>10%-konként csökkentve 50%-ig 100 pontonként csökken az elérhető pontok száma!</t>
  </si>
  <si>
    <t>NÉV</t>
  </si>
  <si>
    <t>P1</t>
  </si>
  <si>
    <t>P2</t>
  </si>
  <si>
    <t>P3</t>
  </si>
  <si>
    <t>Százalék</t>
  </si>
  <si>
    <t xml:space="preserve">Három részfeladatot kellett megoldani! Minden részfeladat 50 pontot ért. </t>
  </si>
  <si>
    <t>Összesen feladat pont</t>
  </si>
  <si>
    <t>Felvételi pont</t>
  </si>
  <si>
    <t>Számold ki az első két oszlopba (a fehér cellákba), hogy összesen hány pontot kapott a felvételiző, és hogy az hány százaléka az elérhető összpontszámnak!</t>
  </si>
  <si>
    <t>A százalék két tizedes pontossággal legyen kiszámolva!</t>
  </si>
  <si>
    <t>Az utolsó oszlopba HA függvénnyel számold ki, hogy hány felvételi pont jár személyenként az első programozási feladat megoldásáért!</t>
  </si>
  <si>
    <t>Mivel programozókat keresnek ezért az első és a második forduló programozási feladat! Az első, beugró feladat egy program elkészítése</t>
  </si>
  <si>
    <t>2. FELADAT</t>
  </si>
  <si>
    <t>V1</t>
  </si>
  <si>
    <t>V2</t>
  </si>
  <si>
    <t>V3</t>
  </si>
  <si>
    <t>X</t>
  </si>
  <si>
    <t>Megoldott db</t>
  </si>
  <si>
    <t>Szintén egy programozói feladat, de itt azt kell nézni, hogy háromból mennyit oldott meg!</t>
  </si>
  <si>
    <t>Ha mind a három feladatot megoldotta akkor 500 pontot kapott, ha kettőt, akkor 300 pontot kapott, ha csak egyet, akkor 100 pontot kapott, ha egyet sem akkor 0-át.</t>
  </si>
  <si>
    <t>Az első oszlopba összesítsd, hogy hány részfeladatot tudott megoldani!</t>
  </si>
  <si>
    <t>A második oszlopba számold ki, hogy mennyi felvételi pontot szerzett!</t>
  </si>
  <si>
    <t>A felvételi elején egy adategyezteteés folyik, melyen a felvételiző személyes adatain kívül a végzettségekre és a nyelvvizsgára is rákérdeznek!</t>
  </si>
  <si>
    <t>Ennél a feladatnaál csak azt kell kiíratni, hogy minden rendben van, vagy azt, hogy hiánypótlás szükséges!</t>
  </si>
  <si>
    <t>Név</t>
  </si>
  <si>
    <t>Adatok</t>
  </si>
  <si>
    <t>Végzettség</t>
  </si>
  <si>
    <t>Nyelvvizsga</t>
  </si>
  <si>
    <t>Rendben / Pótlás</t>
  </si>
  <si>
    <t>Az "1"-es szám azt jelenti, hogy minden rendben, a "0" azt jelenti, hogy hiányzik vagy nincs!</t>
  </si>
  <si>
    <t>Az "Adatok" és a "Végzettség" hiánya mindenképpen "Pótlás"-t jelent, de a nyelvvizsga hiánya jelentheti azt is, hogy nincs nyelvvizsgája, ezért attól még lehet rendben!</t>
  </si>
  <si>
    <t>Lehet, hogy van olyan aki nem adta még le a dolgait, azokat is pótolni kell!</t>
  </si>
  <si>
    <r>
      <t xml:space="preserve">Ezért nem jár neki pont </t>
    </r>
    <r>
      <rPr>
        <sz val="11"/>
        <color theme="1"/>
        <rFont val="Calibri"/>
        <family val="2"/>
        <charset val="238"/>
        <scheme val="minor"/>
      </rPr>
      <t>(de neked beleszámit a dolgozatba:))</t>
    </r>
    <r>
      <rPr>
        <b/>
        <sz val="11"/>
        <color theme="1"/>
        <rFont val="Calibri"/>
        <family val="2"/>
        <charset val="238"/>
        <scheme val="minor"/>
      </rPr>
      <t>, hiszen egy ilyen nagy "tech" cégnél nem az számít, hogy kinek milyen végzettsége van, hanem, hogy mit tud!</t>
    </r>
  </si>
  <si>
    <r>
      <t>Tehát a fehér cellákban jelenjen meg, hogy "</t>
    </r>
    <r>
      <rPr>
        <b/>
        <u/>
        <sz val="11"/>
        <color theme="1"/>
        <rFont val="Calibri"/>
        <family val="2"/>
        <charset val="238"/>
        <scheme val="minor"/>
      </rPr>
      <t>Rendben</t>
    </r>
    <r>
      <rPr>
        <b/>
        <sz val="11"/>
        <color theme="1"/>
        <rFont val="Calibri"/>
        <family val="2"/>
        <charset val="238"/>
        <scheme val="minor"/>
      </rPr>
      <t>", vagy jelenjen meg az, hogy "</t>
    </r>
    <r>
      <rPr>
        <b/>
        <u/>
        <sz val="11"/>
        <color theme="1"/>
        <rFont val="Calibri"/>
        <family val="2"/>
        <charset val="238"/>
        <scheme val="minor"/>
      </rPr>
      <t>Pótlás</t>
    </r>
    <r>
      <rPr>
        <b/>
        <sz val="11"/>
        <color theme="1"/>
        <rFont val="Calibri"/>
        <family val="2"/>
        <charset val="238"/>
        <scheme val="minor"/>
      </rPr>
      <t>"!</t>
    </r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</si>
  <si>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</si>
  <si>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</si>
  <si>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</si>
  <si>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</si>
  <si>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</si>
  <si>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</si>
  <si>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</si>
  <si>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</si>
  <si>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</si>
  <si>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</si>
  <si>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</si>
  <si>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</si>
  <si>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</si>
  <si>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</si>
  <si>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</si>
  <si>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</si>
  <si>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3. FELADAT</t>
  </si>
  <si>
    <t>4. FELADAT</t>
  </si>
  <si>
    <t>Ebben a fordulóban logikai feladatokat kell megoldani időre! A táblázatban azok az idők szerepelenek, amennyi idő alatt megoldották a feladatot (másodpercben)!</t>
  </si>
  <si>
    <t>Sorszám</t>
  </si>
  <si>
    <t>F1</t>
  </si>
  <si>
    <t>F2</t>
  </si>
  <si>
    <t>F3</t>
  </si>
  <si>
    <t>F4</t>
  </si>
  <si>
    <t>F5</t>
  </si>
  <si>
    <t>Összidő</t>
  </si>
  <si>
    <t>Pont</t>
  </si>
  <si>
    <t>Megoldatlan</t>
  </si>
  <si>
    <t>Öt darab feladat van, melyre egyenként 75 másodperc megoldási idő van. 75 másodprcenként új feladatot kapnak a felvételizők.</t>
  </si>
  <si>
    <t>A következő oszlopban számold ki, hogy mennyi időt kellett ráfordítani a megoldásra összesen!</t>
  </si>
  <si>
    <t>Az utolsó oszlopban jelenítsd meg a kapott pontszámokat úgy, hogy aki 250 másodpercen bellül tudta megoldani afeladatot az kapjon 500 pontot, és így 20 másodpercenként 100 ponttal csökkentve a kapható pontokat számold ki!</t>
  </si>
  <si>
    <t>5. FELADAT</t>
  </si>
  <si>
    <t>SZ1</t>
  </si>
  <si>
    <t>SZ2</t>
  </si>
  <si>
    <t>SZ3</t>
  </si>
  <si>
    <t>SZ4</t>
  </si>
  <si>
    <t>SZ5</t>
  </si>
  <si>
    <t>Pontok</t>
  </si>
  <si>
    <t>Konvertált pontok</t>
  </si>
  <si>
    <t>A pszichológiai beszélgetésen mindenki 500 pontból indul. 5 különböző szempontból vizsgálják a jelentkezőket abból a szempontból, hogy tudnak-e csapatban dolgozni!</t>
  </si>
  <si>
    <t xml:space="preserve">Itt minden jelenetkező negatív számokat kap (hibapontok). </t>
  </si>
  <si>
    <t>Ha valaki 0; -10; vagy -20 hibapontot kapott, az nem számít bele a "Pontok"-ba, mert az elenyésző, kis hibát jelez.</t>
  </si>
  <si>
    <t>Ezért a "Pontok" oszlopban számold össze, hogy hány -20-nál nagyobb (kisebb) hibapontot gyűjtött a jelenetkező!</t>
  </si>
  <si>
    <t>Aki az így kiszámolt hibapontok alapján -50-on bellül van, az kapja meg az 500 pontot a "Konvertált pontok" oszlopban!</t>
  </si>
  <si>
    <t>Majd minden -50 pontonként 100 pontot veszít! "Ha" függvény segítségével old meg a feladatot!</t>
  </si>
  <si>
    <t>6. FELADAT</t>
  </si>
  <si>
    <t>Ssz</t>
  </si>
  <si>
    <t>Az első oszlopban számod ki, hogy hány darab megoldatlan feladat volt személyenként! A megoldatlan az a feladat, amelyiknél 75 másodperc van!</t>
  </si>
  <si>
    <t>M1</t>
  </si>
  <si>
    <t>M2</t>
  </si>
  <si>
    <t>M3</t>
  </si>
  <si>
    <t>M4</t>
  </si>
  <si>
    <t>A</t>
  </si>
  <si>
    <t>B</t>
  </si>
  <si>
    <t>C</t>
  </si>
  <si>
    <t>E</t>
  </si>
  <si>
    <t>D</t>
  </si>
  <si>
    <t>A z utolsó feladatnál minősítő betűjeleket kapnak a jelentkezők, A-tól E-ig! Az A a legjobb, az E a legrosszabb!</t>
  </si>
  <si>
    <t>S1</t>
  </si>
  <si>
    <t>S2</t>
  </si>
  <si>
    <t>Ha van egy E, akkor mindenképpen 0 pontot kell hogy kapjon a személy!</t>
  </si>
  <si>
    <t>Ha három A van, akkor 500 pontot kap mindentől függetlenül! (Ha véletlenül három A és egy E van, akkor az 500 pont a mérvadó!)</t>
  </si>
  <si>
    <t>Részpontok</t>
  </si>
  <si>
    <t>Összpont</t>
  </si>
  <si>
    <t>A segédoszlopokat felhasználhatod a fentiek megvizsgálására! (S1; S2)</t>
  </si>
  <si>
    <t>A következő négy oszlopban vegyes hivatkozással határozd meg a részpontszámokat úgy, hogy az A minősítés 4 pontot ér, a D pedig egyet! Az Összpont oszlopba összegezd a részpontokat!</t>
  </si>
  <si>
    <t>A felvételi pontok kiszámításához használd fel a 2. és a 3. pontokat, és ha az összpontszám 5, vagy annál kevesebb, akkor 100 pont, ha 10 vagy annál kevesebb, akkor 300 pont, ha 10-nél több akkor 400 pontot kapjon! (500 pont csak akkor jár, ha minimum három A minősítést kapott!)</t>
  </si>
  <si>
    <t>Rendben</t>
  </si>
  <si>
    <t>Pótlás</t>
  </si>
  <si>
    <t xml:space="preserve"> </t>
  </si>
  <si>
    <t>F6</t>
  </si>
  <si>
    <t>elérhető</t>
  </si>
  <si>
    <t>összesen</t>
  </si>
  <si>
    <t>Érdemjegy:</t>
  </si>
  <si>
    <t xml:space="preserve">Összpontszám: 70 / </t>
  </si>
  <si>
    <t>Az első, beugró feladat egy alapprogram elkészítése, melyre 50 pontot lehet kapni!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</si>
</sst>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right" vertical="top"/>
    </xf>
    <xf numFmtId="0" fontId="3" fillId="3" borderId="2" xfId="0" applyFont="1" applyFill="1" applyBorder="1" applyAlignment="1"/>
    <xf numFmtId="0" fontId="4" fillId="2" borderId="0" xfId="0" applyFont="1" applyFill="1" applyAlignment="1"/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right" vertical="top"/>
    </xf>
    <xf numFmtId="0" fontId="3" fillId="2" borderId="0" xfId="0" applyFont="1" applyFill="1"/>
    <xf numFmtId="0" fontId="0" fillId="2" borderId="0" xfId="0" applyFill="1" applyBorder="1"/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right"/>
    </xf>
    <xf numFmtId="0" fontId="0" fillId="2" borderId="2" xfId="0" applyFill="1" applyBorder="1"/>
    <xf numFmtId="0" fontId="0" fillId="2" borderId="0" xfId="0" applyFill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0" fillId="3" borderId="2" xfId="0" applyFill="1" applyBorder="1"/>
    <xf numFmtId="10" fontId="0" fillId="3" borderId="2" xfId="1" applyNumberFormat="1" applyFont="1" applyFill="1" applyBorder="1"/>
    <xf numFmtId="0" fontId="0" fillId="2" borderId="2" xfId="0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4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0" fontId="0" fillId="5" borderId="0" xfId="0" applyFill="1"/>
    <xf numFmtId="0" fontId="0" fillId="6" borderId="0" xfId="0" applyFill="1"/>
    <xf numFmtId="0" fontId="8" fillId="2" borderId="0" xfId="0" applyFont="1" applyFill="1" applyAlignment="1">
      <alignment horizontal="right"/>
    </xf>
    <xf numFmtId="0" fontId="9" fillId="2" borderId="2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top" wrapText="1"/>
    </xf>
    <xf numFmtId="0" fontId="4" fillId="2" borderId="3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Normál" xfId="0" builtinId="0"/>
    <cellStyle name="Százalék" xfId="1" builtinId="5"/>
  </cellStyles>
  <dxfs count="16"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RowColHeaders="0" tabSelected="1" zoomScale="115" zoomScaleNormal="115" workbookViewId="0"/>
  </sheetViews>
  <sheetFormatPr defaultRowHeight="15" x14ac:dyDescent="0.25"/>
  <cols>
    <col min="1" max="1" width="9.140625" style="1"/>
    <col min="2" max="2" width="81.7109375" style="1" bestFit="1" customWidth="1"/>
    <col min="3" max="3" width="45.42578125" style="1" customWidth="1"/>
    <col min="4" max="4" width="9.140625" style="1"/>
    <col min="5" max="5" width="4.85546875" style="1" customWidth="1"/>
    <col min="6" max="16384" width="9.140625" style="1"/>
  </cols>
  <sheetData>
    <row r="1" spans="1:6" x14ac:dyDescent="0.25">
      <c r="A1" s="2" t="s">
        <v>0</v>
      </c>
    </row>
    <row r="3" spans="1:6" x14ac:dyDescent="0.25">
      <c r="A3" s="3" t="s">
        <v>1</v>
      </c>
      <c r="B3" s="4" t="s">
        <v>2</v>
      </c>
      <c r="C3" s="5"/>
      <c r="D3" s="6"/>
      <c r="E3" s="29">
        <f>Számolás!D3</f>
        <v>0</v>
      </c>
    </row>
    <row r="4" spans="1:6" x14ac:dyDescent="0.25">
      <c r="A4" s="8"/>
      <c r="B4" s="9"/>
      <c r="C4" s="10"/>
      <c r="E4" s="30"/>
    </row>
    <row r="5" spans="1:6" x14ac:dyDescent="0.25">
      <c r="A5" s="3" t="s">
        <v>3</v>
      </c>
      <c r="B5" s="4" t="s">
        <v>4</v>
      </c>
      <c r="C5" s="5"/>
      <c r="D5" s="2"/>
      <c r="E5" s="29">
        <f>Számolás!D5</f>
        <v>0</v>
      </c>
      <c r="F5" s="12"/>
    </row>
    <row r="6" spans="1:6" x14ac:dyDescent="0.25">
      <c r="A6" s="3"/>
      <c r="B6" s="13"/>
      <c r="C6" s="14"/>
      <c r="D6" s="2"/>
      <c r="E6" s="30"/>
      <c r="F6" s="12"/>
    </row>
    <row r="7" spans="1:6" x14ac:dyDescent="0.25">
      <c r="A7" s="3" t="s">
        <v>5</v>
      </c>
      <c r="B7" s="4" t="s">
        <v>6</v>
      </c>
      <c r="C7" s="5"/>
      <c r="D7" s="2"/>
      <c r="E7" s="29">
        <f>Számolás!D7</f>
        <v>0</v>
      </c>
      <c r="F7" s="12"/>
    </row>
    <row r="8" spans="1:6" x14ac:dyDescent="0.25">
      <c r="A8" s="8"/>
      <c r="B8" s="13"/>
      <c r="C8" s="14"/>
      <c r="D8" s="2"/>
      <c r="E8" s="30"/>
      <c r="F8" s="12"/>
    </row>
    <row r="9" spans="1:6" x14ac:dyDescent="0.25">
      <c r="A9" s="3" t="s">
        <v>7</v>
      </c>
      <c r="B9" s="4" t="s">
        <v>8</v>
      </c>
      <c r="C9" s="5"/>
      <c r="D9" s="2"/>
      <c r="E9" s="29">
        <f>Számolás!D9</f>
        <v>0</v>
      </c>
      <c r="F9" s="12"/>
    </row>
    <row r="10" spans="1:6" x14ac:dyDescent="0.25">
      <c r="A10" s="3"/>
      <c r="B10" s="9"/>
      <c r="C10" s="10"/>
      <c r="E10" s="30"/>
    </row>
    <row r="11" spans="1:6" x14ac:dyDescent="0.25">
      <c r="A11" s="3" t="s">
        <v>9</v>
      </c>
      <c r="B11" s="4" t="s">
        <v>10</v>
      </c>
      <c r="C11" s="5"/>
      <c r="E11" s="29">
        <f>Számolás!D11</f>
        <v>0</v>
      </c>
    </row>
    <row r="12" spans="1:6" x14ac:dyDescent="0.25">
      <c r="A12" s="8"/>
      <c r="B12" s="9"/>
      <c r="C12" s="10"/>
      <c r="E12" s="30"/>
    </row>
    <row r="13" spans="1:6" x14ac:dyDescent="0.25">
      <c r="A13" s="3" t="s">
        <v>11</v>
      </c>
      <c r="B13" s="4" t="s">
        <v>12</v>
      </c>
      <c r="C13" s="5"/>
      <c r="E13" s="29">
        <f>Számolás!D13</f>
        <v>0</v>
      </c>
    </row>
    <row r="14" spans="1:6" x14ac:dyDescent="0.25">
      <c r="A14" s="3"/>
      <c r="B14" s="9"/>
      <c r="C14" s="10"/>
      <c r="E14" s="30"/>
    </row>
    <row r="15" spans="1:6" x14ac:dyDescent="0.25">
      <c r="A15" s="3" t="s">
        <v>13</v>
      </c>
      <c r="B15" s="4" t="s">
        <v>14</v>
      </c>
      <c r="C15" s="5"/>
      <c r="E15" s="29">
        <f>Számolás!D15</f>
        <v>0</v>
      </c>
    </row>
    <row r="16" spans="1:6" x14ac:dyDescent="0.25">
      <c r="A16" s="8"/>
      <c r="B16" s="9"/>
      <c r="C16" s="10"/>
      <c r="E16" s="30"/>
    </row>
    <row r="17" spans="1:5" x14ac:dyDescent="0.25">
      <c r="A17" s="3" t="s">
        <v>15</v>
      </c>
      <c r="B17" s="4" t="s">
        <v>16</v>
      </c>
      <c r="C17" s="5"/>
      <c r="E17" s="29">
        <f>Számolás!D17</f>
        <v>0</v>
      </c>
    </row>
    <row r="18" spans="1:5" x14ac:dyDescent="0.25">
      <c r="A18" s="3"/>
      <c r="B18" s="9"/>
      <c r="C18" s="10"/>
      <c r="E18" s="30"/>
    </row>
    <row r="19" spans="1:5" x14ac:dyDescent="0.25">
      <c r="A19" s="3" t="s">
        <v>17</v>
      </c>
      <c r="B19" s="4" t="s">
        <v>18</v>
      </c>
      <c r="C19" s="5"/>
      <c r="E19" s="29">
        <f>Számolás!D19</f>
        <v>0</v>
      </c>
    </row>
    <row r="20" spans="1:5" x14ac:dyDescent="0.25">
      <c r="A20" s="8"/>
      <c r="B20" s="8"/>
      <c r="E20" s="30"/>
    </row>
    <row r="21" spans="1:5" x14ac:dyDescent="0.25">
      <c r="A21" s="3" t="s">
        <v>19</v>
      </c>
      <c r="B21" s="15" t="s">
        <v>20</v>
      </c>
      <c r="C21" s="5"/>
      <c r="E21" s="29">
        <f>Számolás!D21</f>
        <v>0</v>
      </c>
    </row>
    <row r="43" spans="6:6" x14ac:dyDescent="0.25">
      <c r="F43" s="1" t="s">
        <v>175</v>
      </c>
    </row>
  </sheetData>
  <conditionalFormatting sqref="E3 E5 E7 E9 E11 E13 E15 E17 E19">
    <cfRule type="cellIs" dxfId="15" priority="3" operator="equal">
      <formula>0</formula>
    </cfRule>
    <cfRule type="cellIs" dxfId="14" priority="4" operator="equal">
      <formula>1</formula>
    </cfRule>
  </conditionalFormatting>
  <conditionalFormatting sqref="E21">
    <cfRule type="cellIs" dxfId="13" priority="1" operator="equal">
      <formula>0</formula>
    </cfRule>
    <cfRule type="cellIs" dxfId="12" priority="2" operator="equal">
      <formula>1</formula>
    </cfRule>
  </conditionalFormatting>
  <pageMargins left="0.19685039370078741" right="0.19685039370078741" top="0.19685039370078741" bottom="0.19685039370078741" header="0.31496062992125984" footer="0.31496062992125984"/>
  <pageSetup paperSize="9" scale="9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Lista!$B$4:$B$16</xm:f>
          </x14:formula1>
          <xm:sqref>C3 C7 C5 C9 C11 C13 C15 C17 C19 C21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29"/>
  <sheetViews>
    <sheetView workbookViewId="0">
      <selection activeCell="D30" sqref="D30"/>
    </sheetView>
  </sheetViews>
  <sheetFormatPr defaultRowHeight="15" x14ac:dyDescent="0.25"/>
  <sheetData>
    <row r="3" spans="2:15" x14ac:dyDescent="0.25">
      <c r="B3" t="s">
        <v>24</v>
      </c>
      <c r="C3">
        <f>Ha!C3</f>
        <v>0</v>
      </c>
      <c r="D3">
        <f>IF(Ha!C3="",0,IF(Számolás!B3=Számolás!C3,1,0))</f>
        <v>0</v>
      </c>
      <c r="F3" t="s">
        <v>126</v>
      </c>
      <c r="G3" t="s">
        <v>173</v>
      </c>
      <c r="H3">
        <f>'F1'!H11</f>
        <v>0</v>
      </c>
      <c r="I3">
        <f>IF('F1'!H11="",0,IF(Számolás!G3=Számolás!H3,1,0))</f>
        <v>0</v>
      </c>
    </row>
    <row r="4" spans="2:15" x14ac:dyDescent="0.25">
      <c r="G4" t="s">
        <v>174</v>
      </c>
      <c r="H4">
        <f>'F1'!H36</f>
        <v>0</v>
      </c>
      <c r="I4">
        <f>IF('F1'!H36="",0,IF(Számolás!G4=Számolás!H4,1,0))</f>
        <v>0</v>
      </c>
    </row>
    <row r="5" spans="2:15" x14ac:dyDescent="0.25">
      <c r="B5" t="s">
        <v>23</v>
      </c>
      <c r="C5">
        <f>Ha!C5</f>
        <v>0</v>
      </c>
      <c r="D5">
        <f>IF(Ha!C5="",0,IF(Számolás!B5=Számolás!C5,1,0))</f>
        <v>0</v>
      </c>
      <c r="I5" s="32">
        <v>4</v>
      </c>
    </row>
    <row r="6" spans="2:15" x14ac:dyDescent="0.25">
      <c r="I6" s="32">
        <f>SUM(I3:I4)*2</f>
        <v>0</v>
      </c>
    </row>
    <row r="7" spans="2:15" x14ac:dyDescent="0.25">
      <c r="B7" t="s">
        <v>30</v>
      </c>
      <c r="C7">
        <f>Ha!C7</f>
        <v>0</v>
      </c>
      <c r="D7">
        <f>IF(Ha!C7="",0,IF(Számolás!B7=Számolás!C7,1,0))</f>
        <v>0</v>
      </c>
      <c r="F7" t="s">
        <v>127</v>
      </c>
      <c r="G7">
        <v>142</v>
      </c>
      <c r="H7">
        <v>0.94666666666666666</v>
      </c>
      <c r="I7">
        <v>500</v>
      </c>
      <c r="J7">
        <f>'F2'!H12</f>
        <v>0</v>
      </c>
      <c r="K7">
        <f>'F2'!I12</f>
        <v>0</v>
      </c>
      <c r="L7">
        <f>'F2'!J12</f>
        <v>0</v>
      </c>
      <c r="M7">
        <f>IF('F2'!H12="",0,IF(Számolás!G7=Számolás!J7,1,))</f>
        <v>0</v>
      </c>
      <c r="N7">
        <f>IF('F2'!I12="",0,IF(Számolás!H7=Számolás!K7,1,))</f>
        <v>0</v>
      </c>
      <c r="O7">
        <f>IF('F2'!J12="",0,IF(Számolás!I7=Számolás!L7,1,))</f>
        <v>0</v>
      </c>
    </row>
    <row r="8" spans="2:15" x14ac:dyDescent="0.25">
      <c r="G8">
        <v>102</v>
      </c>
      <c r="H8">
        <v>0.68</v>
      </c>
      <c r="I8">
        <v>200</v>
      </c>
      <c r="J8">
        <f>'F2'!H37</f>
        <v>0</v>
      </c>
      <c r="K8">
        <f>'F2'!I37</f>
        <v>0</v>
      </c>
      <c r="L8">
        <f>'F2'!J37</f>
        <v>0</v>
      </c>
      <c r="M8">
        <f>IF('F2'!H37="",0,IF(Számolás!G8=Számolás!J8,1,0))</f>
        <v>0</v>
      </c>
      <c r="N8">
        <f>IF('F2'!I37="",0,IF(Számolás!H8=Számolás!K8,1,0))</f>
        <v>0</v>
      </c>
      <c r="O8">
        <f>IF('F2'!J37="",0,IF(Számolás!I8=Számolás!L8,1,0))</f>
        <v>0</v>
      </c>
    </row>
    <row r="9" spans="2:15" x14ac:dyDescent="0.25">
      <c r="B9" t="s">
        <v>29</v>
      </c>
      <c r="C9">
        <f>Ha!C9</f>
        <v>0</v>
      </c>
      <c r="D9">
        <f>IF(Ha!C9="",0,IF(Számolás!B9=Számolás!C9,1,0))</f>
        <v>0</v>
      </c>
      <c r="O9" s="32">
        <v>12</v>
      </c>
    </row>
    <row r="10" spans="2:15" x14ac:dyDescent="0.25">
      <c r="O10" s="32">
        <f>SUM(M7:O8)*2</f>
        <v>0</v>
      </c>
    </row>
    <row r="11" spans="2:15" x14ac:dyDescent="0.25">
      <c r="B11" t="s">
        <v>25</v>
      </c>
      <c r="C11">
        <f>Ha!C11</f>
        <v>0</v>
      </c>
      <c r="D11">
        <f>IF(Ha!C11="",0,IF(Számolás!B11=Számolás!C11,1,0))</f>
        <v>0</v>
      </c>
      <c r="F11" t="s">
        <v>128</v>
      </c>
      <c r="G11">
        <v>2</v>
      </c>
      <c r="H11">
        <v>300</v>
      </c>
      <c r="I11">
        <f>'F3'!G9</f>
        <v>0</v>
      </c>
      <c r="J11">
        <f>'F3'!H9</f>
        <v>0</v>
      </c>
      <c r="K11">
        <f>IF('F3'!G9="",0,IF(Számolás!G11=Számolás!I11,1,0))</f>
        <v>0</v>
      </c>
      <c r="L11">
        <f>IF('F3'!H9="",0,IF(Számolás!H11=Számolás!J11,1,0))</f>
        <v>0</v>
      </c>
    </row>
    <row r="12" spans="2:15" x14ac:dyDescent="0.25">
      <c r="G12">
        <v>1</v>
      </c>
      <c r="H12">
        <v>100</v>
      </c>
      <c r="I12">
        <f>'F3'!G34</f>
        <v>0</v>
      </c>
      <c r="J12">
        <f>'F3'!H34</f>
        <v>0</v>
      </c>
      <c r="K12">
        <f>IF('F3'!G34="",0,IF(Számolás!G12=Számolás!I12,1,))</f>
        <v>0</v>
      </c>
      <c r="L12">
        <f>IF('F3'!H34="",0,IF(Számolás!H12=Számolás!J12,1,))</f>
        <v>0</v>
      </c>
    </row>
    <row r="13" spans="2:15" x14ac:dyDescent="0.25">
      <c r="B13" t="s">
        <v>26</v>
      </c>
      <c r="C13">
        <f>Ha!C13</f>
        <v>0</v>
      </c>
      <c r="D13">
        <f>IF(Ha!C13="",0,IF(Számolás!B13=Számolás!C13,1,0))</f>
        <v>0</v>
      </c>
      <c r="L13" s="32">
        <v>8</v>
      </c>
    </row>
    <row r="14" spans="2:15" x14ac:dyDescent="0.25">
      <c r="L14" s="32">
        <f>SUM(K11:L12)*2</f>
        <v>0</v>
      </c>
    </row>
    <row r="15" spans="2:15" x14ac:dyDescent="0.25">
      <c r="B15" t="s">
        <v>22</v>
      </c>
      <c r="C15">
        <f>Ha!C15</f>
        <v>0</v>
      </c>
      <c r="D15">
        <f>IF(Ha!C15="",0,IF(Számolás!B15=Számolás!C15,1,0))</f>
        <v>0</v>
      </c>
      <c r="F15" t="s">
        <v>129</v>
      </c>
      <c r="G15">
        <v>0</v>
      </c>
      <c r="H15">
        <v>258</v>
      </c>
      <c r="I15">
        <v>400</v>
      </c>
      <c r="J15">
        <f>'F4'!J9</f>
        <v>0</v>
      </c>
      <c r="K15">
        <f>'F4'!K9</f>
        <v>0</v>
      </c>
      <c r="L15">
        <f>'F4'!L9</f>
        <v>0</v>
      </c>
      <c r="M15">
        <f>IF('F4'!J9="",0,IF(Számolás!G15=Számolás!J15,1,0))</f>
        <v>0</v>
      </c>
      <c r="N15">
        <f>IF('F4'!K9="",0,IF(Számolás!H15=Számolás!K15,1,0))</f>
        <v>0</v>
      </c>
      <c r="O15">
        <f>IF('F4'!L9="",0,IF(Számolás!I15=Számolás!L15,1,0))</f>
        <v>0</v>
      </c>
    </row>
    <row r="16" spans="2:15" x14ac:dyDescent="0.25">
      <c r="G16">
        <v>1</v>
      </c>
      <c r="H16">
        <v>354</v>
      </c>
      <c r="I16">
        <v>0</v>
      </c>
      <c r="J16">
        <f>'F4'!J34</f>
        <v>0</v>
      </c>
      <c r="K16">
        <f>'F4'!K34</f>
        <v>0</v>
      </c>
      <c r="L16">
        <f>'F4'!L34</f>
        <v>0</v>
      </c>
      <c r="M16">
        <f>IF('F4'!J34="",0,IF(Számolás!G16=Számolás!J16,1,))</f>
        <v>0</v>
      </c>
      <c r="N16">
        <f>IF('F4'!K34="",0,IF(Számolás!H16=Számolás!K16,1,))</f>
        <v>0</v>
      </c>
      <c r="O16">
        <f>IF('F4'!L34="",0,IF(Számolás!I16=Számolás!L16,1,))</f>
        <v>0</v>
      </c>
    </row>
    <row r="17" spans="2:15" x14ac:dyDescent="0.25">
      <c r="B17" t="s">
        <v>21</v>
      </c>
      <c r="C17">
        <f>Ha!C17</f>
        <v>0</v>
      </c>
      <c r="D17">
        <f>IF(Ha!C17="",0,IF(Számolás!B17=Számolás!C17,1,0))</f>
        <v>0</v>
      </c>
      <c r="O17" s="32">
        <v>12</v>
      </c>
    </row>
    <row r="18" spans="2:15" x14ac:dyDescent="0.25">
      <c r="O18" s="32">
        <f>SUM(M15:O16)*2</f>
        <v>0</v>
      </c>
    </row>
    <row r="19" spans="2:15" x14ac:dyDescent="0.25">
      <c r="B19" t="s">
        <v>31</v>
      </c>
      <c r="C19">
        <f>Ha!C19</f>
        <v>0</v>
      </c>
      <c r="D19">
        <f>IF(Ha!C19="",0,IF(Számolás!B19=Számolás!C19,1,0))</f>
        <v>0</v>
      </c>
      <c r="F19" t="s">
        <v>130</v>
      </c>
      <c r="G19">
        <v>-180</v>
      </c>
      <c r="H19">
        <v>200</v>
      </c>
      <c r="I19">
        <f>'F5'!J10</f>
        <v>0</v>
      </c>
      <c r="J19">
        <f>'F5'!K10</f>
        <v>0</v>
      </c>
      <c r="K19">
        <f>IF('F5'!J10="",0,IF(Számolás!G19=Számolás!I19,1,))</f>
        <v>0</v>
      </c>
      <c r="L19">
        <f>IF('F5'!K10="",0,IF(Számolás!H19=Számolás!J19,1,))</f>
        <v>0</v>
      </c>
    </row>
    <row r="20" spans="2:15" x14ac:dyDescent="0.25">
      <c r="G20">
        <v>0</v>
      </c>
      <c r="H20">
        <v>500</v>
      </c>
      <c r="I20">
        <f>'F5'!J35</f>
        <v>0</v>
      </c>
      <c r="J20">
        <f>'F5'!K35</f>
        <v>0</v>
      </c>
      <c r="K20">
        <f>IF('F5'!J35="",0,IF(Számolás!G20=Számolás!I20,1,0))</f>
        <v>0</v>
      </c>
      <c r="L20">
        <f>IF('F5'!K35="",0,IF(Számolás!H20=Számolás!J20,1,0))</f>
        <v>0</v>
      </c>
    </row>
    <row r="21" spans="2:15" x14ac:dyDescent="0.25">
      <c r="B21" t="s">
        <v>27</v>
      </c>
      <c r="C21">
        <f>Ha!C21</f>
        <v>0</v>
      </c>
      <c r="D21">
        <f>IF(Ha!C21="",0,IF(Számolás!B21=Számolás!C21,1,0))</f>
        <v>0</v>
      </c>
      <c r="L21" s="32">
        <v>8</v>
      </c>
    </row>
    <row r="22" spans="2:15" x14ac:dyDescent="0.25">
      <c r="L22" s="32">
        <f>SUM(K19:L20)*2</f>
        <v>0</v>
      </c>
    </row>
    <row r="23" spans="2:15" x14ac:dyDescent="0.25">
      <c r="F23" t="s">
        <v>176</v>
      </c>
      <c r="G23">
        <v>8</v>
      </c>
      <c r="H23">
        <v>300</v>
      </c>
      <c r="I23">
        <f>'F6'!N12</f>
        <v>0</v>
      </c>
      <c r="J23">
        <f>'F6'!O12</f>
        <v>0</v>
      </c>
      <c r="K23">
        <f>IF('F6'!N12="",0,IF(Számolás!G23=Számolás!I23,1,))</f>
        <v>0</v>
      </c>
      <c r="L23">
        <f>IF('F6'!O12="",0,IF(Számolás!H23=Számolás!J23,1,))</f>
        <v>0</v>
      </c>
    </row>
    <row r="24" spans="2:15" x14ac:dyDescent="0.25">
      <c r="C24" s="32">
        <v>10</v>
      </c>
      <c r="D24" s="32">
        <f>SUM(D3:D21)</f>
        <v>0</v>
      </c>
      <c r="G24">
        <v>14</v>
      </c>
      <c r="H24">
        <v>500</v>
      </c>
      <c r="I24">
        <f>'F6'!N13</f>
        <v>0</v>
      </c>
      <c r="J24">
        <f>'F6'!O13</f>
        <v>0</v>
      </c>
      <c r="K24">
        <f>IF('F6'!N13="",0,IF(Számolás!G24=Számolás!I24,1,))</f>
        <v>0</v>
      </c>
      <c r="L24">
        <f>IF('F6'!O13="",0,IF(Számolás!H24=Számolás!J24,1,))</f>
        <v>0</v>
      </c>
    </row>
    <row r="25" spans="2:15" x14ac:dyDescent="0.25">
      <c r="G25">
        <v>8</v>
      </c>
      <c r="H25">
        <v>0</v>
      </c>
      <c r="I25">
        <f>'F6'!N14</f>
        <v>0</v>
      </c>
      <c r="J25">
        <f>'F6'!O14</f>
        <v>0</v>
      </c>
      <c r="K25">
        <f>IF('F6'!N14="",0,IF(Számolás!G25=Számolás!I25,1,))</f>
        <v>0</v>
      </c>
      <c r="L25">
        <f>IF('F6'!O14="",0,IF(Számolás!H25=Számolás!J25,1,))</f>
        <v>0</v>
      </c>
    </row>
    <row r="26" spans="2:15" x14ac:dyDescent="0.25">
      <c r="G26">
        <v>12</v>
      </c>
      <c r="H26">
        <v>500</v>
      </c>
      <c r="I26">
        <f>'F6'!N37</f>
        <v>0</v>
      </c>
      <c r="J26">
        <f>'F6'!O37</f>
        <v>0</v>
      </c>
      <c r="K26">
        <f>IF('F6'!N37="",0,IF(Számolás!G26=Számolás!I26,1,0))</f>
        <v>0</v>
      </c>
      <c r="L26">
        <f>IF('F6'!O37="",0,IF(Számolás!H26=Számolás!J26,1,0))</f>
        <v>0</v>
      </c>
    </row>
    <row r="27" spans="2:15" x14ac:dyDescent="0.25">
      <c r="C27" s="33" t="s">
        <v>177</v>
      </c>
      <c r="D27" s="33">
        <f>SUM(C24,I5,O9,L13,O17,L21,L27)</f>
        <v>70</v>
      </c>
      <c r="L27" s="32">
        <v>16</v>
      </c>
    </row>
    <row r="28" spans="2:15" x14ac:dyDescent="0.25">
      <c r="C28" s="33" t="s">
        <v>178</v>
      </c>
      <c r="D28" s="33">
        <f>SUM(D24,I6,O10,L14,O18,L22,L28)</f>
        <v>0</v>
      </c>
      <c r="L28" s="32">
        <f>SUM(K23:L26)*2</f>
        <v>0</v>
      </c>
    </row>
    <row r="29" spans="2:15" x14ac:dyDescent="0.25">
      <c r="D29">
        <f>IF(D28&lt;70*0.4,1,IF(D28&lt;70*0.55,2,IF(D28&lt;70*0.7,3,IF(D28&lt;70*0.85,4,5))))</f>
        <v>1</v>
      </c>
    </row>
  </sheetData>
  <sheetProtection algorithmName="SHA-512" hashValue="ppH1P4e4kYsayXWZ98iuNEV24/I1x3aPr6FokDDFrydd1RNkQfw1nQ28Mcber41AabOcI+vupZco0tese93Yfg==" saltValue="cVL7FG6B7IrWH5z+itOJYQ==" spinCount="100000" sheet="1" objects="1" scenarios="1"/>
  <pageMargins left="0.39370078740157483" right="0.39370078740157483" top="0.39370078740157483" bottom="0.39370078740157483" header="0.31496062992125984" footer="0.19685039370078741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16"/>
  <sheetViews>
    <sheetView workbookViewId="0">
      <selection activeCell="A2" sqref="A2"/>
    </sheetView>
  </sheetViews>
  <sheetFormatPr defaultRowHeight="15" x14ac:dyDescent="0.25"/>
  <cols>
    <col min="2" max="2" width="44.5703125" bestFit="1" customWidth="1"/>
  </cols>
  <sheetData>
    <row r="4" spans="2:2" x14ac:dyDescent="0.25">
      <c r="B4" t="s">
        <v>21</v>
      </c>
    </row>
    <row r="5" spans="2:2" x14ac:dyDescent="0.25">
      <c r="B5" t="s">
        <v>22</v>
      </c>
    </row>
    <row r="6" spans="2:2" x14ac:dyDescent="0.25">
      <c r="B6" t="s">
        <v>23</v>
      </c>
    </row>
    <row r="7" spans="2:2" x14ac:dyDescent="0.25">
      <c r="B7" t="s">
        <v>24</v>
      </c>
    </row>
    <row r="8" spans="2:2" x14ac:dyDescent="0.25">
      <c r="B8" t="s">
        <v>25</v>
      </c>
    </row>
    <row r="9" spans="2:2" x14ac:dyDescent="0.25">
      <c r="B9" t="s">
        <v>26</v>
      </c>
    </row>
    <row r="10" spans="2:2" x14ac:dyDescent="0.25">
      <c r="B10" t="s">
        <v>27</v>
      </c>
    </row>
    <row r="11" spans="2:2" x14ac:dyDescent="0.25">
      <c r="B11" t="s">
        <v>28</v>
      </c>
    </row>
    <row r="12" spans="2:2" x14ac:dyDescent="0.25">
      <c r="B12" t="s">
        <v>29</v>
      </c>
    </row>
    <row r="13" spans="2:2" x14ac:dyDescent="0.25">
      <c r="B13" t="s">
        <v>30</v>
      </c>
    </row>
    <row r="14" spans="2:2" x14ac:dyDescent="0.25">
      <c r="B14" t="s">
        <v>31</v>
      </c>
    </row>
    <row r="15" spans="2:2" x14ac:dyDescent="0.25">
      <c r="B15" t="s">
        <v>32</v>
      </c>
    </row>
    <row r="16" spans="2:2" x14ac:dyDescent="0.25">
      <c r="B16" t="s">
        <v>33</v>
      </c>
    </row>
  </sheetData>
  <sheetProtection algorithmName="SHA-512" hashValue="+ezVDlGouOh5x6XRL8jvZdE7pwlUFN/RFxH0/gxjWfRoJlCH5/9qJg2v6XjoeVGCqA4CxAhvnv1RfmWLTK6Dww==" saltValue="4FsJvcbzpTaQh9SLhQC9aw==" spinCount="100000" sheet="1" objects="1" scenarios="1"/>
  <pageMargins left="0.39370078740157483" right="0.39370078740157483" top="0.39370078740157483" bottom="0.39370078740157483" header="0.31496062992125984" footer="0.19685039370078741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2"/>
  <sheetViews>
    <sheetView showRowColHeaders="0" zoomScale="85" zoomScaleNormal="85" workbookViewId="0">
      <selection activeCell="B32" sqref="B32"/>
    </sheetView>
  </sheetViews>
  <sheetFormatPr defaultRowHeight="15" x14ac:dyDescent="0.25"/>
  <cols>
    <col min="1" max="2" width="9.140625" style="1"/>
    <col min="3" max="3" width="19" style="1" bestFit="1" customWidth="1"/>
    <col min="4" max="4" width="19" style="1" customWidth="1"/>
    <col min="5" max="8" width="9.140625" style="1"/>
    <col min="9" max="9" width="35.7109375" style="1" customWidth="1"/>
    <col min="10" max="16384" width="9.140625" style="1"/>
  </cols>
  <sheetData>
    <row r="1" spans="2:9" x14ac:dyDescent="0.25">
      <c r="B1" s="2" t="s">
        <v>60</v>
      </c>
    </row>
    <row r="3" spans="2:9" s="2" customFormat="1" x14ac:dyDescent="0.25">
      <c r="B3" s="3" t="s">
        <v>1</v>
      </c>
      <c r="C3" s="2" t="s">
        <v>61</v>
      </c>
    </row>
    <row r="4" spans="2:9" s="2" customFormat="1" x14ac:dyDescent="0.25">
      <c r="B4" s="3" t="s">
        <v>3</v>
      </c>
      <c r="C4" s="2" t="s">
        <v>62</v>
      </c>
    </row>
    <row r="5" spans="2:9" s="2" customFormat="1" x14ac:dyDescent="0.25">
      <c r="B5" s="3" t="s">
        <v>5</v>
      </c>
      <c r="C5" s="2" t="s">
        <v>64</v>
      </c>
    </row>
    <row r="6" spans="2:9" s="2" customFormat="1" x14ac:dyDescent="0.25">
      <c r="B6" s="3" t="s">
        <v>7</v>
      </c>
      <c r="C6" s="2" t="s">
        <v>65</v>
      </c>
    </row>
    <row r="7" spans="2:9" s="2" customFormat="1" x14ac:dyDescent="0.25">
      <c r="B7" s="3" t="s">
        <v>9</v>
      </c>
      <c r="C7" s="2" t="s">
        <v>67</v>
      </c>
    </row>
    <row r="8" spans="2:9" s="2" customFormat="1" x14ac:dyDescent="0.25"/>
    <row r="9" spans="2:9" s="2" customFormat="1" x14ac:dyDescent="0.25">
      <c r="C9" s="2" t="s">
        <v>63</v>
      </c>
      <c r="G9" s="2" t="s">
        <v>66</v>
      </c>
      <c r="I9" s="31"/>
    </row>
    <row r="10" spans="2:9" x14ac:dyDescent="0.25">
      <c r="C10" s="8" t="s">
        <v>1</v>
      </c>
      <c r="D10" s="1" t="s">
        <v>58</v>
      </c>
      <c r="I10" s="17" t="s">
        <v>68</v>
      </c>
    </row>
    <row r="11" spans="2:9" x14ac:dyDescent="0.25">
      <c r="C11" s="8" t="s">
        <v>3</v>
      </c>
      <c r="D11" s="1" t="s">
        <v>34</v>
      </c>
    </row>
    <row r="12" spans="2:9" x14ac:dyDescent="0.25">
      <c r="C12" s="8" t="s">
        <v>5</v>
      </c>
      <c r="D12" s="1" t="s">
        <v>35</v>
      </c>
    </row>
    <row r="13" spans="2:9" x14ac:dyDescent="0.25">
      <c r="C13" s="8" t="s">
        <v>7</v>
      </c>
      <c r="D13" s="1" t="s">
        <v>36</v>
      </c>
    </row>
    <row r="14" spans="2:9" x14ac:dyDescent="0.25">
      <c r="C14" s="8" t="s">
        <v>9</v>
      </c>
      <c r="D14" s="1" t="s">
        <v>37</v>
      </c>
    </row>
    <row r="15" spans="2:9" x14ac:dyDescent="0.25">
      <c r="C15" s="8" t="s">
        <v>11</v>
      </c>
      <c r="D15" s="1" t="s">
        <v>38</v>
      </c>
    </row>
    <row r="16" spans="2:9" x14ac:dyDescent="0.25">
      <c r="C16" s="8" t="s">
        <v>13</v>
      </c>
      <c r="D16" s="1" t="s">
        <v>39</v>
      </c>
    </row>
    <row r="17" spans="3:4" x14ac:dyDescent="0.25">
      <c r="C17" s="8" t="s">
        <v>15</v>
      </c>
      <c r="D17" s="1" t="s">
        <v>40</v>
      </c>
    </row>
    <row r="18" spans="3:4" x14ac:dyDescent="0.25">
      <c r="C18" s="8" t="s">
        <v>17</v>
      </c>
      <c r="D18" s="1" t="s">
        <v>41</v>
      </c>
    </row>
    <row r="19" spans="3:4" x14ac:dyDescent="0.25">
      <c r="C19" s="8" t="s">
        <v>19</v>
      </c>
      <c r="D19" s="1" t="s">
        <v>42</v>
      </c>
    </row>
    <row r="20" spans="3:4" x14ac:dyDescent="0.25">
      <c r="C20" s="8" t="s">
        <v>106</v>
      </c>
      <c r="D20" s="1" t="s">
        <v>43</v>
      </c>
    </row>
    <row r="21" spans="3:4" x14ac:dyDescent="0.25">
      <c r="C21" s="8" t="s">
        <v>107</v>
      </c>
      <c r="D21" s="1" t="s">
        <v>44</v>
      </c>
    </row>
    <row r="22" spans="3:4" x14ac:dyDescent="0.25">
      <c r="C22" s="8" t="s">
        <v>108</v>
      </c>
      <c r="D22" s="1" t="s">
        <v>45</v>
      </c>
    </row>
    <row r="23" spans="3:4" x14ac:dyDescent="0.25">
      <c r="C23" s="8" t="s">
        <v>109</v>
      </c>
      <c r="D23" s="1" t="s">
        <v>46</v>
      </c>
    </row>
    <row r="24" spans="3:4" x14ac:dyDescent="0.25">
      <c r="C24" s="8" t="s">
        <v>110</v>
      </c>
      <c r="D24" s="1" t="s">
        <v>47</v>
      </c>
    </row>
    <row r="25" spans="3:4" x14ac:dyDescent="0.25">
      <c r="C25" s="8" t="s">
        <v>111</v>
      </c>
      <c r="D25" s="1" t="s">
        <v>48</v>
      </c>
    </row>
    <row r="26" spans="3:4" x14ac:dyDescent="0.25">
      <c r="C26" s="8" t="s">
        <v>112</v>
      </c>
      <c r="D26" s="1" t="s">
        <v>49</v>
      </c>
    </row>
    <row r="27" spans="3:4" x14ac:dyDescent="0.25">
      <c r="C27" s="8" t="s">
        <v>113</v>
      </c>
      <c r="D27" s="1" t="s">
        <v>50</v>
      </c>
    </row>
    <row r="28" spans="3:4" x14ac:dyDescent="0.25">
      <c r="C28" s="8" t="s">
        <v>114</v>
      </c>
      <c r="D28" s="1" t="s">
        <v>51</v>
      </c>
    </row>
    <row r="29" spans="3:4" x14ac:dyDescent="0.25">
      <c r="C29" s="8" t="s">
        <v>115</v>
      </c>
      <c r="D29" s="1" t="s">
        <v>52</v>
      </c>
    </row>
    <row r="30" spans="3:4" x14ac:dyDescent="0.25">
      <c r="C30" s="8" t="s">
        <v>116</v>
      </c>
      <c r="D30" s="1" t="s">
        <v>53</v>
      </c>
    </row>
    <row r="31" spans="3:4" x14ac:dyDescent="0.25">
      <c r="C31" s="8" t="s">
        <v>117</v>
      </c>
      <c r="D31" s="1" t="s">
        <v>54</v>
      </c>
    </row>
    <row r="32" spans="3:4" x14ac:dyDescent="0.25">
      <c r="C32" s="8" t="s">
        <v>118</v>
      </c>
      <c r="D32" s="1" t="s">
        <v>55</v>
      </c>
    </row>
    <row r="33" spans="3:13" x14ac:dyDescent="0.25">
      <c r="C33" s="8" t="s">
        <v>119</v>
      </c>
      <c r="D33" s="1" t="s">
        <v>56</v>
      </c>
    </row>
    <row r="34" spans="3:13" x14ac:dyDescent="0.25">
      <c r="C34" s="8" t="s">
        <v>120</v>
      </c>
      <c r="D34" s="1" t="s">
        <v>57</v>
      </c>
    </row>
    <row r="35" spans="3:13" x14ac:dyDescent="0.25">
      <c r="C35" s="8" t="s">
        <v>121</v>
      </c>
      <c r="D35" s="1" t="s">
        <v>59</v>
      </c>
    </row>
    <row r="42" spans="3:13" x14ac:dyDescent="0.25">
      <c r="M42" s="1" t="s">
        <v>175</v>
      </c>
    </row>
  </sheetData>
  <sortState ref="C9:C34">
    <sortCondition ref="C9"/>
  </sortState>
  <pageMargins left="0.19685039370078741" right="0.19685039370078741" top="0.19685039370078741" bottom="0.19685039370078741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4"/>
  <sheetViews>
    <sheetView showRowColHeaders="0" zoomScale="85" zoomScaleNormal="85" workbookViewId="0">
      <selection activeCell="B32" sqref="B32"/>
    </sheetView>
  </sheetViews>
  <sheetFormatPr defaultRowHeight="15" x14ac:dyDescent="0.25"/>
  <cols>
    <col min="1" max="1" width="4" style="1" customWidth="1"/>
    <col min="2" max="2" width="4.5703125" style="1" customWidth="1"/>
    <col min="3" max="3" width="9.140625" style="1"/>
    <col min="4" max="4" width="20.28515625" style="1" customWidth="1"/>
    <col min="5" max="7" width="13.7109375" style="1" customWidth="1"/>
    <col min="8" max="8" width="13.85546875" style="1" customWidth="1"/>
    <col min="9" max="9" width="9.140625" style="1"/>
    <col min="10" max="10" width="5.42578125" style="17" customWidth="1"/>
    <col min="11" max="16384" width="9.140625" style="1"/>
  </cols>
  <sheetData>
    <row r="1" spans="2:10" s="2" customFormat="1" x14ac:dyDescent="0.25">
      <c r="C1" s="2" t="s">
        <v>69</v>
      </c>
      <c r="J1" s="27"/>
    </row>
    <row r="2" spans="2:10" s="2" customFormat="1" x14ac:dyDescent="0.25">
      <c r="B2" s="3" t="s">
        <v>1</v>
      </c>
      <c r="C2" s="2" t="s">
        <v>94</v>
      </c>
      <c r="J2" s="27"/>
    </row>
    <row r="3" spans="2:10" s="2" customFormat="1" x14ac:dyDescent="0.25">
      <c r="B3" s="3" t="s">
        <v>3</v>
      </c>
      <c r="C3" s="2" t="s">
        <v>104</v>
      </c>
      <c r="J3" s="27"/>
    </row>
    <row r="4" spans="2:10" s="2" customFormat="1" x14ac:dyDescent="0.25">
      <c r="B4" s="3" t="s">
        <v>5</v>
      </c>
      <c r="C4" s="2" t="s">
        <v>95</v>
      </c>
      <c r="J4" s="27"/>
    </row>
    <row r="5" spans="2:10" s="2" customFormat="1" x14ac:dyDescent="0.25">
      <c r="B5" s="3" t="s">
        <v>7</v>
      </c>
      <c r="C5" s="2" t="s">
        <v>101</v>
      </c>
      <c r="J5" s="27"/>
    </row>
    <row r="6" spans="2:10" s="2" customFormat="1" x14ac:dyDescent="0.25">
      <c r="B6" s="3" t="s">
        <v>9</v>
      </c>
      <c r="C6" s="2" t="s">
        <v>102</v>
      </c>
      <c r="J6" s="27"/>
    </row>
    <row r="7" spans="2:10" s="2" customFormat="1" x14ac:dyDescent="0.25">
      <c r="B7" s="3" t="s">
        <v>11</v>
      </c>
      <c r="C7" s="2" t="s">
        <v>103</v>
      </c>
      <c r="J7" s="27"/>
    </row>
    <row r="8" spans="2:10" s="2" customFormat="1" x14ac:dyDescent="0.25">
      <c r="B8" s="3" t="s">
        <v>13</v>
      </c>
      <c r="C8" s="2" t="s">
        <v>105</v>
      </c>
      <c r="J8" s="27"/>
    </row>
    <row r="10" spans="2:10" ht="30" x14ac:dyDescent="0.25">
      <c r="D10" s="18" t="s">
        <v>96</v>
      </c>
      <c r="E10" s="18" t="s">
        <v>97</v>
      </c>
      <c r="F10" s="18" t="s">
        <v>98</v>
      </c>
      <c r="G10" s="18" t="s">
        <v>99</v>
      </c>
      <c r="H10" s="18" t="s">
        <v>100</v>
      </c>
    </row>
    <row r="11" spans="2:10" x14ac:dyDescent="0.25">
      <c r="D11" s="16" t="s">
        <v>58</v>
      </c>
      <c r="E11" s="7">
        <v>1</v>
      </c>
      <c r="F11" s="7">
        <v>1</v>
      </c>
      <c r="G11" s="7">
        <v>1</v>
      </c>
      <c r="H11" s="19"/>
      <c r="J11" s="7">
        <f>Számolás!I3</f>
        <v>0</v>
      </c>
    </row>
    <row r="12" spans="2:10" x14ac:dyDescent="0.25">
      <c r="D12" s="16" t="s">
        <v>34</v>
      </c>
      <c r="E12" s="7">
        <v>1</v>
      </c>
      <c r="F12" s="7">
        <v>1</v>
      </c>
      <c r="G12" s="7">
        <v>0</v>
      </c>
      <c r="H12" s="19"/>
    </row>
    <row r="13" spans="2:10" x14ac:dyDescent="0.25">
      <c r="D13" s="16" t="s">
        <v>35</v>
      </c>
      <c r="E13" s="7">
        <v>1</v>
      </c>
      <c r="F13" s="7">
        <v>0</v>
      </c>
      <c r="G13" s="7">
        <v>1</v>
      </c>
      <c r="H13" s="19"/>
    </row>
    <row r="14" spans="2:10" x14ac:dyDescent="0.25">
      <c r="D14" s="16" t="s">
        <v>36</v>
      </c>
      <c r="E14" s="7">
        <v>1</v>
      </c>
      <c r="F14" s="7">
        <v>1</v>
      </c>
      <c r="G14" s="7">
        <v>1</v>
      </c>
      <c r="H14" s="19"/>
    </row>
    <row r="15" spans="2:10" x14ac:dyDescent="0.25">
      <c r="D15" s="16" t="s">
        <v>37</v>
      </c>
      <c r="E15" s="7">
        <v>1</v>
      </c>
      <c r="F15" s="7">
        <v>1</v>
      </c>
      <c r="G15" s="7"/>
      <c r="H15" s="19"/>
    </row>
    <row r="16" spans="2:10" x14ac:dyDescent="0.25">
      <c r="D16" s="16" t="s">
        <v>38</v>
      </c>
      <c r="E16" s="7">
        <v>1</v>
      </c>
      <c r="F16" s="7">
        <v>1</v>
      </c>
      <c r="G16" s="7">
        <v>1</v>
      </c>
      <c r="H16" s="19"/>
    </row>
    <row r="17" spans="4:8" x14ac:dyDescent="0.25">
      <c r="D17" s="16" t="s">
        <v>39</v>
      </c>
      <c r="E17" s="7">
        <v>1</v>
      </c>
      <c r="F17" s="7"/>
      <c r="G17" s="7">
        <v>1</v>
      </c>
      <c r="H17" s="19"/>
    </row>
    <row r="18" spans="4:8" x14ac:dyDescent="0.25">
      <c r="D18" s="16" t="s">
        <v>40</v>
      </c>
      <c r="E18" s="7">
        <v>1</v>
      </c>
      <c r="F18" s="7">
        <v>1</v>
      </c>
      <c r="G18" s="7">
        <v>1</v>
      </c>
      <c r="H18" s="19"/>
    </row>
    <row r="19" spans="4:8" x14ac:dyDescent="0.25">
      <c r="D19" s="16" t="s">
        <v>41</v>
      </c>
      <c r="E19" s="7">
        <v>0</v>
      </c>
      <c r="F19" s="7">
        <v>1</v>
      </c>
      <c r="G19" s="7">
        <v>1</v>
      </c>
      <c r="H19" s="19"/>
    </row>
    <row r="20" spans="4:8" x14ac:dyDescent="0.25">
      <c r="D20" s="16" t="s">
        <v>42</v>
      </c>
      <c r="E20" s="7">
        <v>1</v>
      </c>
      <c r="F20" s="7">
        <v>1</v>
      </c>
      <c r="G20" s="7">
        <v>0</v>
      </c>
      <c r="H20" s="19"/>
    </row>
    <row r="21" spans="4:8" x14ac:dyDescent="0.25">
      <c r="D21" s="16" t="s">
        <v>43</v>
      </c>
      <c r="E21" s="7">
        <v>1</v>
      </c>
      <c r="F21" s="7">
        <v>1</v>
      </c>
      <c r="G21" s="7">
        <v>1</v>
      </c>
      <c r="H21" s="19"/>
    </row>
    <row r="22" spans="4:8" x14ac:dyDescent="0.25">
      <c r="D22" s="16" t="s">
        <v>44</v>
      </c>
      <c r="E22" s="7">
        <v>1</v>
      </c>
      <c r="F22" s="7"/>
      <c r="G22" s="7">
        <v>1</v>
      </c>
      <c r="H22" s="19"/>
    </row>
    <row r="23" spans="4:8" x14ac:dyDescent="0.25">
      <c r="D23" s="16" t="s">
        <v>45</v>
      </c>
      <c r="E23" s="7">
        <v>1</v>
      </c>
      <c r="F23" s="7">
        <v>1</v>
      </c>
      <c r="G23" s="7">
        <v>1</v>
      </c>
      <c r="H23" s="19"/>
    </row>
    <row r="24" spans="4:8" x14ac:dyDescent="0.25">
      <c r="D24" s="16" t="s">
        <v>46</v>
      </c>
      <c r="E24" s="7">
        <v>1</v>
      </c>
      <c r="F24" s="7">
        <v>1</v>
      </c>
      <c r="G24" s="7">
        <v>1</v>
      </c>
      <c r="H24" s="19"/>
    </row>
    <row r="25" spans="4:8" x14ac:dyDescent="0.25">
      <c r="D25" s="16" t="s">
        <v>47</v>
      </c>
      <c r="E25" s="7">
        <v>0</v>
      </c>
      <c r="F25" s="7">
        <v>1</v>
      </c>
      <c r="G25" s="7">
        <v>0</v>
      </c>
      <c r="H25" s="19"/>
    </row>
    <row r="26" spans="4:8" x14ac:dyDescent="0.25">
      <c r="D26" s="16" t="s">
        <v>48</v>
      </c>
      <c r="E26" s="7">
        <v>1</v>
      </c>
      <c r="F26" s="7">
        <v>1</v>
      </c>
      <c r="G26" s="7">
        <v>1</v>
      </c>
      <c r="H26" s="19"/>
    </row>
    <row r="27" spans="4:8" x14ac:dyDescent="0.25">
      <c r="D27" s="16" t="s">
        <v>49</v>
      </c>
      <c r="E27" s="7">
        <v>1</v>
      </c>
      <c r="F27" s="7">
        <v>1</v>
      </c>
      <c r="G27" s="7">
        <v>1</v>
      </c>
      <c r="H27" s="19"/>
    </row>
    <row r="28" spans="4:8" x14ac:dyDescent="0.25">
      <c r="D28" s="16" t="s">
        <v>50</v>
      </c>
      <c r="E28" s="7">
        <v>1</v>
      </c>
      <c r="F28" s="7">
        <v>1</v>
      </c>
      <c r="G28" s="7">
        <v>0</v>
      </c>
      <c r="H28" s="19"/>
    </row>
    <row r="29" spans="4:8" x14ac:dyDescent="0.25">
      <c r="D29" s="16" t="s">
        <v>51</v>
      </c>
      <c r="E29" s="7">
        <v>1</v>
      </c>
      <c r="F29" s="7">
        <v>1</v>
      </c>
      <c r="G29" s="7">
        <v>1</v>
      </c>
      <c r="H29" s="19"/>
    </row>
    <row r="30" spans="4:8" x14ac:dyDescent="0.25">
      <c r="D30" s="16" t="s">
        <v>52</v>
      </c>
      <c r="E30" s="7">
        <v>1</v>
      </c>
      <c r="F30" s="7">
        <v>1</v>
      </c>
      <c r="G30" s="7">
        <v>0</v>
      </c>
      <c r="H30" s="19"/>
    </row>
    <row r="31" spans="4:8" x14ac:dyDescent="0.25">
      <c r="D31" s="16" t="s">
        <v>53</v>
      </c>
      <c r="E31" s="7">
        <v>1</v>
      </c>
      <c r="F31" s="7">
        <v>0</v>
      </c>
      <c r="G31" s="7">
        <v>1</v>
      </c>
      <c r="H31" s="19"/>
    </row>
    <row r="32" spans="4:8" x14ac:dyDescent="0.25">
      <c r="D32" s="16" t="s">
        <v>54</v>
      </c>
      <c r="E32" s="7">
        <v>0</v>
      </c>
      <c r="F32" s="7">
        <v>1</v>
      </c>
      <c r="G32" s="7">
        <v>0</v>
      </c>
      <c r="H32" s="19"/>
    </row>
    <row r="33" spans="4:16" x14ac:dyDescent="0.25">
      <c r="D33" s="16" t="s">
        <v>55</v>
      </c>
      <c r="E33" s="7">
        <v>1</v>
      </c>
      <c r="F33" s="7">
        <v>1</v>
      </c>
      <c r="G33" s="7">
        <v>0</v>
      </c>
      <c r="H33" s="19"/>
    </row>
    <row r="34" spans="4:16" x14ac:dyDescent="0.25">
      <c r="D34" s="16" t="s">
        <v>56</v>
      </c>
      <c r="E34" s="7">
        <v>1</v>
      </c>
      <c r="F34" s="7">
        <v>1</v>
      </c>
      <c r="G34" s="7">
        <v>1</v>
      </c>
      <c r="H34" s="19"/>
    </row>
    <row r="35" spans="4:16" x14ac:dyDescent="0.25">
      <c r="D35" s="16" t="s">
        <v>57</v>
      </c>
      <c r="E35" s="7">
        <v>1</v>
      </c>
      <c r="F35" s="7"/>
      <c r="G35" s="7"/>
      <c r="H35" s="19"/>
    </row>
    <row r="36" spans="4:16" x14ac:dyDescent="0.25">
      <c r="D36" s="16" t="s">
        <v>59</v>
      </c>
      <c r="E36" s="7">
        <v>1</v>
      </c>
      <c r="F36" s="7">
        <v>0</v>
      </c>
      <c r="G36" s="7">
        <v>1</v>
      </c>
      <c r="H36" s="19"/>
      <c r="J36" s="7">
        <f>Számolás!I4</f>
        <v>0</v>
      </c>
    </row>
    <row r="44" spans="4:16" x14ac:dyDescent="0.25">
      <c r="P44" s="1" t="s">
        <v>175</v>
      </c>
    </row>
  </sheetData>
  <conditionalFormatting sqref="J11 J36">
    <cfRule type="cellIs" dxfId="11" priority="1" operator="equal">
      <formula>0</formula>
    </cfRule>
    <cfRule type="cellIs" dxfId="10" priority="2" operator="equal">
      <formula>1</formula>
    </cfRule>
  </conditionalFormatting>
  <pageMargins left="0.19685039370078741" right="0.19685039370078741" top="0.19685039370078741" bottom="0.19685039370078741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3"/>
  <sheetViews>
    <sheetView showRowColHeaders="0" zoomScale="85" zoomScaleNormal="85" workbookViewId="0">
      <selection activeCell="O25" sqref="O25"/>
    </sheetView>
  </sheetViews>
  <sheetFormatPr defaultRowHeight="15" x14ac:dyDescent="0.25"/>
  <cols>
    <col min="1" max="1" width="6.7109375" style="1" customWidth="1"/>
    <col min="2" max="2" width="4.7109375" style="1" customWidth="1"/>
    <col min="3" max="3" width="9.140625" style="1"/>
    <col min="4" max="4" width="19" style="1" bestFit="1" customWidth="1"/>
    <col min="5" max="11" width="9.140625" style="1"/>
    <col min="12" max="14" width="5" style="17" customWidth="1"/>
    <col min="15" max="16384" width="9.140625" style="1"/>
  </cols>
  <sheetData>
    <row r="1" spans="2:14" x14ac:dyDescent="0.25">
      <c r="C1" s="2" t="s">
        <v>84</v>
      </c>
    </row>
    <row r="2" spans="2:14" s="2" customFormat="1" x14ac:dyDescent="0.25">
      <c r="B2" s="3" t="s">
        <v>1</v>
      </c>
      <c r="C2" s="2" t="s">
        <v>83</v>
      </c>
      <c r="L2" s="27"/>
      <c r="M2" s="27"/>
      <c r="N2" s="27"/>
    </row>
    <row r="3" spans="2:14" s="2" customFormat="1" x14ac:dyDescent="0.25">
      <c r="B3" s="3" t="s">
        <v>3</v>
      </c>
      <c r="C3" s="2" t="s">
        <v>181</v>
      </c>
      <c r="L3" s="27"/>
      <c r="M3" s="27"/>
      <c r="N3" s="27"/>
    </row>
    <row r="4" spans="2:14" s="2" customFormat="1" x14ac:dyDescent="0.25">
      <c r="B4" s="3" t="s">
        <v>5</v>
      </c>
      <c r="C4" s="2" t="s">
        <v>70</v>
      </c>
      <c r="L4" s="27"/>
      <c r="M4" s="27"/>
      <c r="N4" s="27"/>
    </row>
    <row r="5" spans="2:14" s="2" customFormat="1" x14ac:dyDescent="0.25">
      <c r="B5" s="3" t="s">
        <v>7</v>
      </c>
      <c r="C5" s="2" t="s">
        <v>71</v>
      </c>
      <c r="L5" s="27"/>
      <c r="M5" s="27"/>
      <c r="N5" s="27"/>
    </row>
    <row r="6" spans="2:14" s="2" customFormat="1" x14ac:dyDescent="0.25">
      <c r="B6" s="3" t="s">
        <v>9</v>
      </c>
      <c r="C6" s="2" t="s">
        <v>77</v>
      </c>
      <c r="L6" s="27"/>
      <c r="M6" s="27"/>
      <c r="N6" s="27"/>
    </row>
    <row r="7" spans="2:14" s="2" customFormat="1" x14ac:dyDescent="0.25">
      <c r="B7" s="3" t="s">
        <v>11</v>
      </c>
      <c r="C7" s="2" t="s">
        <v>80</v>
      </c>
      <c r="L7" s="27"/>
      <c r="M7" s="27"/>
      <c r="N7" s="27"/>
    </row>
    <row r="8" spans="2:14" s="2" customFormat="1" x14ac:dyDescent="0.25">
      <c r="B8" s="3" t="s">
        <v>13</v>
      </c>
      <c r="C8" s="2" t="s">
        <v>81</v>
      </c>
      <c r="L8" s="27"/>
      <c r="M8" s="27"/>
      <c r="N8" s="27"/>
    </row>
    <row r="9" spans="2:14" s="2" customFormat="1" x14ac:dyDescent="0.25">
      <c r="B9" s="3" t="s">
        <v>15</v>
      </c>
      <c r="C9" s="2" t="s">
        <v>82</v>
      </c>
      <c r="L9" s="27"/>
      <c r="M9" s="27"/>
      <c r="N9" s="27"/>
    </row>
    <row r="11" spans="2:14" ht="45" x14ac:dyDescent="0.25">
      <c r="D11" s="18" t="s">
        <v>72</v>
      </c>
      <c r="E11" s="18" t="s">
        <v>73</v>
      </c>
      <c r="F11" s="18" t="s">
        <v>74</v>
      </c>
      <c r="G11" s="18" t="s">
        <v>75</v>
      </c>
      <c r="H11" s="18" t="s">
        <v>78</v>
      </c>
      <c r="I11" s="18" t="s">
        <v>76</v>
      </c>
      <c r="J11" s="18" t="s">
        <v>79</v>
      </c>
    </row>
    <row r="12" spans="2:14" x14ac:dyDescent="0.25">
      <c r="D12" s="16" t="s">
        <v>58</v>
      </c>
      <c r="E12" s="7">
        <v>45</v>
      </c>
      <c r="F12" s="7">
        <v>48</v>
      </c>
      <c r="G12" s="7">
        <v>49</v>
      </c>
      <c r="H12" s="19"/>
      <c r="I12" s="20"/>
      <c r="J12" s="19"/>
      <c r="L12" s="7">
        <f>Számolás!M7</f>
        <v>0</v>
      </c>
      <c r="M12" s="7">
        <f>Számolás!N7</f>
        <v>0</v>
      </c>
      <c r="N12" s="7">
        <f>Számolás!O7</f>
        <v>0</v>
      </c>
    </row>
    <row r="13" spans="2:14" x14ac:dyDescent="0.25">
      <c r="D13" s="16" t="s">
        <v>34</v>
      </c>
      <c r="E13" s="7">
        <v>20</v>
      </c>
      <c r="F13" s="7">
        <v>11</v>
      </c>
      <c r="G13" s="7">
        <v>25</v>
      </c>
      <c r="H13" s="19"/>
      <c r="I13" s="20"/>
      <c r="J13" s="19"/>
    </row>
    <row r="14" spans="2:14" x14ac:dyDescent="0.25">
      <c r="D14" s="16" t="s">
        <v>35</v>
      </c>
      <c r="E14" s="7">
        <v>44</v>
      </c>
      <c r="F14" s="7">
        <v>48</v>
      </c>
      <c r="G14" s="7">
        <v>43</v>
      </c>
      <c r="H14" s="19"/>
      <c r="I14" s="20"/>
      <c r="J14" s="19"/>
    </row>
    <row r="15" spans="2:14" x14ac:dyDescent="0.25">
      <c r="D15" s="16" t="s">
        <v>36</v>
      </c>
      <c r="E15" s="7">
        <v>47</v>
      </c>
      <c r="F15" s="7">
        <v>43</v>
      </c>
      <c r="G15" s="7">
        <v>16</v>
      </c>
      <c r="H15" s="19"/>
      <c r="I15" s="20"/>
      <c r="J15" s="19"/>
    </row>
    <row r="16" spans="2:14" x14ac:dyDescent="0.25">
      <c r="D16" s="16" t="s">
        <v>37</v>
      </c>
      <c r="E16" s="7">
        <v>24</v>
      </c>
      <c r="F16" s="7">
        <v>49</v>
      </c>
      <c r="G16" s="7">
        <v>23</v>
      </c>
      <c r="H16" s="19"/>
      <c r="I16" s="20"/>
      <c r="J16" s="19"/>
    </row>
    <row r="17" spans="4:10" x14ac:dyDescent="0.25">
      <c r="D17" s="16" t="s">
        <v>38</v>
      </c>
      <c r="E17" s="7">
        <v>31</v>
      </c>
      <c r="F17" s="7">
        <v>19</v>
      </c>
      <c r="G17" s="7">
        <v>21</v>
      </c>
      <c r="H17" s="19"/>
      <c r="I17" s="20"/>
      <c r="J17" s="19"/>
    </row>
    <row r="18" spans="4:10" x14ac:dyDescent="0.25">
      <c r="D18" s="16" t="s">
        <v>39</v>
      </c>
      <c r="E18" s="7">
        <v>37</v>
      </c>
      <c r="F18" s="7">
        <v>41</v>
      </c>
      <c r="G18" s="7">
        <v>17</v>
      </c>
      <c r="H18" s="19"/>
      <c r="I18" s="20"/>
      <c r="J18" s="19"/>
    </row>
    <row r="19" spans="4:10" x14ac:dyDescent="0.25">
      <c r="D19" s="16" t="s">
        <v>40</v>
      </c>
      <c r="E19" s="7">
        <v>48</v>
      </c>
      <c r="F19" s="7">
        <v>47</v>
      </c>
      <c r="G19" s="7">
        <v>46</v>
      </c>
      <c r="H19" s="19"/>
      <c r="I19" s="20"/>
      <c r="J19" s="19"/>
    </row>
    <row r="20" spans="4:10" x14ac:dyDescent="0.25">
      <c r="D20" s="16" t="s">
        <v>41</v>
      </c>
      <c r="E20" s="7">
        <v>12</v>
      </c>
      <c r="F20" s="7">
        <v>47</v>
      </c>
      <c r="G20" s="7">
        <v>49</v>
      </c>
      <c r="H20" s="19"/>
      <c r="I20" s="20"/>
      <c r="J20" s="19"/>
    </row>
    <row r="21" spans="4:10" x14ac:dyDescent="0.25">
      <c r="D21" s="16" t="s">
        <v>42</v>
      </c>
      <c r="E21" s="7">
        <v>14</v>
      </c>
      <c r="F21" s="7">
        <v>21</v>
      </c>
      <c r="G21" s="7">
        <v>31</v>
      </c>
      <c r="H21" s="19"/>
      <c r="I21" s="20"/>
      <c r="J21" s="19"/>
    </row>
    <row r="22" spans="4:10" x14ac:dyDescent="0.25">
      <c r="D22" s="16" t="s">
        <v>43</v>
      </c>
      <c r="E22" s="7">
        <v>23</v>
      </c>
      <c r="F22" s="7">
        <v>43</v>
      </c>
      <c r="G22" s="7">
        <v>41</v>
      </c>
      <c r="H22" s="19"/>
      <c r="I22" s="20"/>
      <c r="J22" s="19"/>
    </row>
    <row r="23" spans="4:10" x14ac:dyDescent="0.25">
      <c r="D23" s="16" t="s">
        <v>44</v>
      </c>
      <c r="E23" s="7">
        <v>35</v>
      </c>
      <c r="F23" s="7">
        <v>43</v>
      </c>
      <c r="G23" s="7">
        <v>42</v>
      </c>
      <c r="H23" s="19"/>
      <c r="I23" s="20"/>
      <c r="J23" s="19"/>
    </row>
    <row r="24" spans="4:10" x14ac:dyDescent="0.25">
      <c r="D24" s="16" t="s">
        <v>45</v>
      </c>
      <c r="E24" s="7">
        <v>40</v>
      </c>
      <c r="F24" s="7">
        <v>48</v>
      </c>
      <c r="G24" s="7">
        <v>32</v>
      </c>
      <c r="H24" s="19"/>
      <c r="I24" s="20"/>
      <c r="J24" s="19"/>
    </row>
    <row r="25" spans="4:10" x14ac:dyDescent="0.25">
      <c r="D25" s="16" t="s">
        <v>46</v>
      </c>
      <c r="E25" s="7">
        <v>11</v>
      </c>
      <c r="F25" s="7">
        <v>40</v>
      </c>
      <c r="G25" s="7">
        <v>18</v>
      </c>
      <c r="H25" s="19"/>
      <c r="I25" s="20"/>
      <c r="J25" s="19"/>
    </row>
    <row r="26" spans="4:10" x14ac:dyDescent="0.25">
      <c r="D26" s="16" t="s">
        <v>47</v>
      </c>
      <c r="E26" s="7">
        <v>28</v>
      </c>
      <c r="F26" s="7">
        <v>45</v>
      </c>
      <c r="G26" s="7">
        <v>13</v>
      </c>
      <c r="H26" s="19"/>
      <c r="I26" s="20"/>
      <c r="J26" s="19"/>
    </row>
    <row r="27" spans="4:10" x14ac:dyDescent="0.25">
      <c r="D27" s="16" t="s">
        <v>48</v>
      </c>
      <c r="E27" s="7">
        <v>47</v>
      </c>
      <c r="F27" s="7">
        <v>27</v>
      </c>
      <c r="G27" s="7">
        <v>49</v>
      </c>
      <c r="H27" s="19"/>
      <c r="I27" s="20"/>
      <c r="J27" s="19"/>
    </row>
    <row r="28" spans="4:10" x14ac:dyDescent="0.25">
      <c r="D28" s="16" t="s">
        <v>49</v>
      </c>
      <c r="E28" s="7">
        <v>43</v>
      </c>
      <c r="F28" s="7">
        <v>35</v>
      </c>
      <c r="G28" s="7">
        <v>27</v>
      </c>
      <c r="H28" s="19"/>
      <c r="I28" s="20"/>
      <c r="J28" s="19"/>
    </row>
    <row r="29" spans="4:10" x14ac:dyDescent="0.25">
      <c r="D29" s="16" t="s">
        <v>50</v>
      </c>
      <c r="E29" s="7">
        <v>41</v>
      </c>
      <c r="F29" s="7">
        <v>11</v>
      </c>
      <c r="G29" s="7">
        <v>16</v>
      </c>
      <c r="H29" s="19"/>
      <c r="I29" s="20"/>
      <c r="J29" s="19"/>
    </row>
    <row r="30" spans="4:10" x14ac:dyDescent="0.25">
      <c r="D30" s="16" t="s">
        <v>51</v>
      </c>
      <c r="E30" s="7">
        <v>45</v>
      </c>
      <c r="F30" s="7">
        <v>46</v>
      </c>
      <c r="G30" s="7">
        <v>47</v>
      </c>
      <c r="H30" s="19"/>
      <c r="I30" s="20"/>
      <c r="J30" s="19"/>
    </row>
    <row r="31" spans="4:10" x14ac:dyDescent="0.25">
      <c r="D31" s="16" t="s">
        <v>52</v>
      </c>
      <c r="E31" s="7">
        <v>33</v>
      </c>
      <c r="F31" s="7">
        <v>32</v>
      </c>
      <c r="G31" s="7">
        <v>41</v>
      </c>
      <c r="H31" s="19"/>
      <c r="I31" s="20"/>
      <c r="J31" s="19"/>
    </row>
    <row r="32" spans="4:10" x14ac:dyDescent="0.25">
      <c r="D32" s="16" t="s">
        <v>53</v>
      </c>
      <c r="E32" s="7">
        <v>47</v>
      </c>
      <c r="F32" s="7">
        <v>16</v>
      </c>
      <c r="G32" s="7">
        <v>31</v>
      </c>
      <c r="H32" s="19"/>
      <c r="I32" s="20"/>
      <c r="J32" s="19"/>
    </row>
    <row r="33" spans="4:18" x14ac:dyDescent="0.25">
      <c r="D33" s="16" t="s">
        <v>54</v>
      </c>
      <c r="E33" s="7">
        <v>33</v>
      </c>
      <c r="F33" s="7">
        <v>38</v>
      </c>
      <c r="G33" s="7">
        <v>33</v>
      </c>
      <c r="H33" s="19"/>
      <c r="I33" s="20"/>
      <c r="J33" s="19"/>
    </row>
    <row r="34" spans="4:18" x14ac:dyDescent="0.25">
      <c r="D34" s="16" t="s">
        <v>55</v>
      </c>
      <c r="E34" s="7">
        <v>47</v>
      </c>
      <c r="F34" s="7">
        <v>28</v>
      </c>
      <c r="G34" s="7">
        <v>15</v>
      </c>
      <c r="H34" s="19"/>
      <c r="I34" s="20"/>
      <c r="J34" s="19"/>
    </row>
    <row r="35" spans="4:18" x14ac:dyDescent="0.25">
      <c r="D35" s="16" t="s">
        <v>56</v>
      </c>
      <c r="E35" s="7">
        <v>45</v>
      </c>
      <c r="F35" s="7">
        <v>47</v>
      </c>
      <c r="G35" s="7">
        <v>45</v>
      </c>
      <c r="H35" s="19"/>
      <c r="I35" s="20"/>
      <c r="J35" s="19"/>
    </row>
    <row r="36" spans="4:18" x14ac:dyDescent="0.25">
      <c r="D36" s="16" t="s">
        <v>57</v>
      </c>
      <c r="E36" s="7">
        <v>39</v>
      </c>
      <c r="F36" s="7">
        <v>49</v>
      </c>
      <c r="G36" s="7">
        <v>40</v>
      </c>
      <c r="H36" s="19"/>
      <c r="I36" s="20"/>
      <c r="J36" s="19"/>
    </row>
    <row r="37" spans="4:18" x14ac:dyDescent="0.25">
      <c r="D37" s="16" t="s">
        <v>59</v>
      </c>
      <c r="E37" s="7">
        <v>41</v>
      </c>
      <c r="F37" s="7">
        <v>24</v>
      </c>
      <c r="G37" s="7">
        <v>37</v>
      </c>
      <c r="H37" s="19"/>
      <c r="I37" s="20"/>
      <c r="J37" s="19"/>
      <c r="L37" s="7">
        <f>Számolás!M8</f>
        <v>0</v>
      </c>
      <c r="M37" s="7">
        <f>Számolás!N8</f>
        <v>0</v>
      </c>
      <c r="N37" s="7">
        <f>Számolás!O8</f>
        <v>0</v>
      </c>
    </row>
    <row r="43" spans="4:18" x14ac:dyDescent="0.25">
      <c r="R43" s="1" t="s">
        <v>175</v>
      </c>
    </row>
  </sheetData>
  <conditionalFormatting sqref="L12:N12 L37:N37">
    <cfRule type="cellIs" dxfId="9" priority="1" operator="equal">
      <formula>0</formula>
    </cfRule>
    <cfRule type="cellIs" dxfId="8" priority="2" operator="equal">
      <formula>1</formula>
    </cfRule>
  </conditionalFormatting>
  <pageMargins left="0.19685039370078741" right="0.19685039370078741" top="0.19685039370078741" bottom="0.19685039370078741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9"/>
  <sheetViews>
    <sheetView showRowColHeaders="0" zoomScale="85" zoomScaleNormal="85" workbookViewId="0">
      <selection activeCell="O25" sqref="O25"/>
    </sheetView>
  </sheetViews>
  <sheetFormatPr defaultRowHeight="15" x14ac:dyDescent="0.25"/>
  <cols>
    <col min="1" max="1" width="5.28515625" style="1" customWidth="1"/>
    <col min="2" max="2" width="5.42578125" style="1" customWidth="1"/>
    <col min="3" max="3" width="19.85546875" style="1" customWidth="1"/>
    <col min="4" max="6" width="9.140625" style="1"/>
    <col min="7" max="7" width="10.85546875" style="1" customWidth="1"/>
    <col min="8" max="8" width="10.28515625" style="1" customWidth="1"/>
    <col min="9" max="9" width="9.140625" style="1"/>
    <col min="10" max="11" width="6" style="1" customWidth="1"/>
    <col min="12" max="16384" width="9.140625" style="1"/>
  </cols>
  <sheetData>
    <row r="1" spans="2:11" x14ac:dyDescent="0.25">
      <c r="C1" s="2" t="s">
        <v>122</v>
      </c>
    </row>
    <row r="2" spans="2:11" s="2" customFormat="1" x14ac:dyDescent="0.25">
      <c r="B2" s="3" t="s">
        <v>1</v>
      </c>
      <c r="C2" s="2" t="s">
        <v>90</v>
      </c>
    </row>
    <row r="3" spans="2:11" s="2" customFormat="1" x14ac:dyDescent="0.25">
      <c r="B3" s="3" t="s">
        <v>3</v>
      </c>
      <c r="C3" s="2" t="s">
        <v>92</v>
      </c>
    </row>
    <row r="4" spans="2:11" s="2" customFormat="1" x14ac:dyDescent="0.25">
      <c r="B4" s="3" t="s">
        <v>5</v>
      </c>
      <c r="C4" s="2" t="s">
        <v>91</v>
      </c>
    </row>
    <row r="5" spans="2:11" x14ac:dyDescent="0.25">
      <c r="B5" s="3" t="s">
        <v>7</v>
      </c>
      <c r="C5" s="2" t="s">
        <v>93</v>
      </c>
    </row>
    <row r="8" spans="2:11" ht="30" x14ac:dyDescent="0.25">
      <c r="C8" s="18" t="s">
        <v>72</v>
      </c>
      <c r="D8" s="18" t="s">
        <v>85</v>
      </c>
      <c r="E8" s="18" t="s">
        <v>86</v>
      </c>
      <c r="F8" s="18" t="s">
        <v>87</v>
      </c>
      <c r="G8" s="18" t="s">
        <v>89</v>
      </c>
      <c r="H8" s="18" t="s">
        <v>79</v>
      </c>
      <c r="I8" s="11"/>
      <c r="J8" s="11"/>
    </row>
    <row r="9" spans="2:11" x14ac:dyDescent="0.25">
      <c r="C9" s="16" t="s">
        <v>58</v>
      </c>
      <c r="D9" s="7" t="s">
        <v>88</v>
      </c>
      <c r="E9" s="16"/>
      <c r="F9" s="7" t="s">
        <v>88</v>
      </c>
      <c r="G9" s="19"/>
      <c r="H9" s="19"/>
      <c r="I9" s="11"/>
      <c r="J9" s="7">
        <f>Számolás!K11</f>
        <v>0</v>
      </c>
      <c r="K9" s="7">
        <f>Számolás!L11</f>
        <v>0</v>
      </c>
    </row>
    <row r="10" spans="2:11" x14ac:dyDescent="0.25">
      <c r="C10" s="16" t="s">
        <v>34</v>
      </c>
      <c r="D10" s="16"/>
      <c r="E10" s="7" t="s">
        <v>88</v>
      </c>
      <c r="F10" s="7" t="s">
        <v>88</v>
      </c>
      <c r="G10" s="19"/>
      <c r="H10" s="19"/>
      <c r="I10" s="11"/>
      <c r="J10" s="11"/>
    </row>
    <row r="11" spans="2:11" x14ac:dyDescent="0.25">
      <c r="C11" s="16" t="s">
        <v>35</v>
      </c>
      <c r="D11" s="7" t="s">
        <v>88</v>
      </c>
      <c r="E11" s="7" t="s">
        <v>88</v>
      </c>
      <c r="F11" s="7" t="s">
        <v>88</v>
      </c>
      <c r="G11" s="19"/>
      <c r="H11" s="19"/>
      <c r="I11" s="11"/>
      <c r="J11" s="11"/>
    </row>
    <row r="12" spans="2:11" x14ac:dyDescent="0.25">
      <c r="C12" s="16" t="s">
        <v>36</v>
      </c>
      <c r="D12" s="7" t="s">
        <v>88</v>
      </c>
      <c r="E12" s="7" t="s">
        <v>88</v>
      </c>
      <c r="F12" s="16"/>
      <c r="G12" s="19"/>
      <c r="H12" s="19"/>
      <c r="I12" s="11"/>
      <c r="J12" s="11"/>
    </row>
    <row r="13" spans="2:11" x14ac:dyDescent="0.25">
      <c r="C13" s="16" t="s">
        <v>37</v>
      </c>
      <c r="D13" s="7" t="s">
        <v>88</v>
      </c>
      <c r="E13" s="7" t="s">
        <v>88</v>
      </c>
      <c r="F13" s="7" t="s">
        <v>88</v>
      </c>
      <c r="G13" s="19"/>
      <c r="H13" s="19"/>
      <c r="I13" s="11"/>
      <c r="J13" s="11"/>
    </row>
    <row r="14" spans="2:11" x14ac:dyDescent="0.25">
      <c r="C14" s="16" t="s">
        <v>38</v>
      </c>
      <c r="D14" s="16"/>
      <c r="E14" s="7" t="s">
        <v>88</v>
      </c>
      <c r="F14" s="7" t="s">
        <v>88</v>
      </c>
      <c r="G14" s="19"/>
      <c r="H14" s="19"/>
      <c r="I14" s="11"/>
      <c r="J14" s="11"/>
    </row>
    <row r="15" spans="2:11" x14ac:dyDescent="0.25">
      <c r="C15" s="16" t="s">
        <v>39</v>
      </c>
      <c r="D15" s="7" t="s">
        <v>88</v>
      </c>
      <c r="E15" s="7" t="s">
        <v>88</v>
      </c>
      <c r="F15" s="7" t="s">
        <v>88</v>
      </c>
      <c r="G15" s="19"/>
      <c r="H15" s="19"/>
      <c r="I15" s="11"/>
      <c r="J15" s="11"/>
    </row>
    <row r="16" spans="2:11" x14ac:dyDescent="0.25">
      <c r="C16" s="16" t="s">
        <v>40</v>
      </c>
      <c r="D16" s="7" t="s">
        <v>88</v>
      </c>
      <c r="E16" s="7" t="s">
        <v>88</v>
      </c>
      <c r="F16" s="7" t="s">
        <v>88</v>
      </c>
      <c r="G16" s="19"/>
      <c r="H16" s="19"/>
      <c r="I16" s="11"/>
      <c r="J16" s="11"/>
    </row>
    <row r="17" spans="3:10" x14ac:dyDescent="0.25">
      <c r="C17" s="16" t="s">
        <v>41</v>
      </c>
      <c r="D17" s="7" t="s">
        <v>88</v>
      </c>
      <c r="E17" s="7" t="s">
        <v>88</v>
      </c>
      <c r="F17" s="16"/>
      <c r="G17" s="19"/>
      <c r="H17" s="19"/>
      <c r="I17" s="11"/>
      <c r="J17" s="11"/>
    </row>
    <row r="18" spans="3:10" x14ac:dyDescent="0.25">
      <c r="C18" s="16" t="s">
        <v>42</v>
      </c>
      <c r="D18" s="16"/>
      <c r="E18" s="7" t="s">
        <v>88</v>
      </c>
      <c r="F18" s="7" t="s">
        <v>88</v>
      </c>
      <c r="G18" s="19"/>
      <c r="H18" s="19"/>
      <c r="I18" s="11"/>
      <c r="J18" s="11"/>
    </row>
    <row r="19" spans="3:10" x14ac:dyDescent="0.25">
      <c r="C19" s="16" t="s">
        <v>43</v>
      </c>
      <c r="D19" s="7" t="s">
        <v>88</v>
      </c>
      <c r="E19" s="7" t="s">
        <v>88</v>
      </c>
      <c r="F19" s="16"/>
      <c r="G19" s="19"/>
      <c r="H19" s="19"/>
      <c r="I19" s="11"/>
      <c r="J19" s="11"/>
    </row>
    <row r="20" spans="3:10" x14ac:dyDescent="0.25">
      <c r="C20" s="16" t="s">
        <v>44</v>
      </c>
      <c r="D20" s="7" t="s">
        <v>88</v>
      </c>
      <c r="E20" s="7" t="s">
        <v>88</v>
      </c>
      <c r="F20" s="7" t="s">
        <v>88</v>
      </c>
      <c r="G20" s="19"/>
      <c r="H20" s="19"/>
      <c r="I20" s="11"/>
      <c r="J20" s="11"/>
    </row>
    <row r="21" spans="3:10" x14ac:dyDescent="0.25">
      <c r="C21" s="16" t="s">
        <v>45</v>
      </c>
      <c r="D21" s="16"/>
      <c r="E21" s="7" t="s">
        <v>88</v>
      </c>
      <c r="F21" s="16"/>
      <c r="G21" s="19"/>
      <c r="H21" s="19"/>
      <c r="I21" s="11"/>
      <c r="J21" s="11"/>
    </row>
    <row r="22" spans="3:10" x14ac:dyDescent="0.25">
      <c r="C22" s="16" t="s">
        <v>46</v>
      </c>
      <c r="D22" s="7" t="s">
        <v>88</v>
      </c>
      <c r="E22" s="7" t="s">
        <v>88</v>
      </c>
      <c r="F22" s="7" t="s">
        <v>88</v>
      </c>
      <c r="G22" s="19"/>
      <c r="H22" s="19"/>
      <c r="I22" s="11"/>
      <c r="J22" s="11"/>
    </row>
    <row r="23" spans="3:10" x14ac:dyDescent="0.25">
      <c r="C23" s="16" t="s">
        <v>47</v>
      </c>
      <c r="D23" s="16"/>
      <c r="E23" s="7" t="s">
        <v>88</v>
      </c>
      <c r="F23" s="7" t="s">
        <v>88</v>
      </c>
      <c r="G23" s="19"/>
      <c r="H23" s="19"/>
      <c r="I23" s="11"/>
      <c r="J23" s="11"/>
    </row>
    <row r="24" spans="3:10" x14ac:dyDescent="0.25">
      <c r="C24" s="16" t="s">
        <v>48</v>
      </c>
      <c r="D24" s="16"/>
      <c r="E24" s="7" t="s">
        <v>88</v>
      </c>
      <c r="F24" s="7" t="s">
        <v>88</v>
      </c>
      <c r="G24" s="19"/>
      <c r="H24" s="19"/>
      <c r="I24" s="11"/>
      <c r="J24" s="11"/>
    </row>
    <row r="25" spans="3:10" x14ac:dyDescent="0.25">
      <c r="C25" s="16" t="s">
        <v>49</v>
      </c>
      <c r="D25" s="7" t="s">
        <v>88</v>
      </c>
      <c r="E25" s="7" t="s">
        <v>88</v>
      </c>
      <c r="F25" s="16"/>
      <c r="G25" s="19"/>
      <c r="H25" s="19"/>
      <c r="I25" s="11"/>
      <c r="J25" s="11"/>
    </row>
    <row r="26" spans="3:10" x14ac:dyDescent="0.25">
      <c r="C26" s="16" t="s">
        <v>50</v>
      </c>
      <c r="D26" s="7" t="s">
        <v>88</v>
      </c>
      <c r="E26" s="7" t="s">
        <v>88</v>
      </c>
      <c r="F26" s="7" t="s">
        <v>88</v>
      </c>
      <c r="G26" s="19"/>
      <c r="H26" s="19"/>
      <c r="I26" s="11"/>
      <c r="J26" s="11"/>
    </row>
    <row r="27" spans="3:10" x14ac:dyDescent="0.25">
      <c r="C27" s="16" t="s">
        <v>51</v>
      </c>
      <c r="D27" s="7" t="s">
        <v>88</v>
      </c>
      <c r="E27" s="7" t="s">
        <v>88</v>
      </c>
      <c r="F27" s="7" t="s">
        <v>88</v>
      </c>
      <c r="G27" s="19"/>
      <c r="H27" s="19"/>
      <c r="I27" s="11"/>
      <c r="J27" s="11"/>
    </row>
    <row r="28" spans="3:10" x14ac:dyDescent="0.25">
      <c r="C28" s="16" t="s">
        <v>52</v>
      </c>
      <c r="D28" s="16"/>
      <c r="E28" s="7" t="s">
        <v>88</v>
      </c>
      <c r="F28" s="7" t="s">
        <v>88</v>
      </c>
      <c r="G28" s="19"/>
      <c r="H28" s="19"/>
      <c r="I28" s="11"/>
      <c r="J28" s="11"/>
    </row>
    <row r="29" spans="3:10" x14ac:dyDescent="0.25">
      <c r="C29" s="16" t="s">
        <v>53</v>
      </c>
      <c r="D29" s="16"/>
      <c r="E29" s="7" t="s">
        <v>88</v>
      </c>
      <c r="F29" s="7" t="s">
        <v>88</v>
      </c>
      <c r="G29" s="19"/>
      <c r="H29" s="19"/>
      <c r="I29" s="11"/>
      <c r="J29" s="11"/>
    </row>
    <row r="30" spans="3:10" x14ac:dyDescent="0.25">
      <c r="C30" s="16" t="s">
        <v>54</v>
      </c>
      <c r="D30" s="7" t="s">
        <v>88</v>
      </c>
      <c r="E30" s="7" t="s">
        <v>88</v>
      </c>
      <c r="F30" s="16"/>
      <c r="G30" s="19"/>
      <c r="H30" s="19"/>
      <c r="I30" s="11"/>
      <c r="J30" s="11"/>
    </row>
    <row r="31" spans="3:10" x14ac:dyDescent="0.25">
      <c r="C31" s="16" t="s">
        <v>55</v>
      </c>
      <c r="D31" s="7" t="s">
        <v>88</v>
      </c>
      <c r="E31" s="7" t="s">
        <v>88</v>
      </c>
      <c r="F31" s="16"/>
      <c r="G31" s="19"/>
      <c r="H31" s="19"/>
      <c r="I31" s="11"/>
      <c r="J31" s="11"/>
    </row>
    <row r="32" spans="3:10" x14ac:dyDescent="0.25">
      <c r="C32" s="16" t="s">
        <v>56</v>
      </c>
      <c r="D32" s="7" t="s">
        <v>88</v>
      </c>
      <c r="E32" s="7" t="s">
        <v>88</v>
      </c>
      <c r="F32" s="7" t="s">
        <v>88</v>
      </c>
      <c r="G32" s="19"/>
      <c r="H32" s="19"/>
      <c r="I32" s="11"/>
      <c r="J32" s="11"/>
    </row>
    <row r="33" spans="3:15" x14ac:dyDescent="0.25">
      <c r="C33" s="16" t="s">
        <v>57</v>
      </c>
      <c r="D33" s="16"/>
      <c r="E33" s="16"/>
      <c r="F33" s="7" t="s">
        <v>88</v>
      </c>
      <c r="G33" s="19"/>
      <c r="H33" s="19"/>
      <c r="I33" s="11"/>
      <c r="J33" s="11"/>
    </row>
    <row r="34" spans="3:15" x14ac:dyDescent="0.25">
      <c r="C34" s="16" t="s">
        <v>59</v>
      </c>
      <c r="D34" s="16"/>
      <c r="E34" s="7" t="s">
        <v>88</v>
      </c>
      <c r="F34" s="16"/>
      <c r="G34" s="19"/>
      <c r="H34" s="19"/>
      <c r="I34" s="11"/>
      <c r="J34" s="7">
        <f>Számolás!K12</f>
        <v>0</v>
      </c>
      <c r="K34" s="7">
        <f>Számolás!L12</f>
        <v>0</v>
      </c>
    </row>
    <row r="39" spans="3:15" x14ac:dyDescent="0.25">
      <c r="O39" s="1" t="s">
        <v>175</v>
      </c>
    </row>
  </sheetData>
  <conditionalFormatting sqref="J34:K34 J9:K9">
    <cfRule type="cellIs" dxfId="7" priority="1" operator="equal">
      <formula>0</formula>
    </cfRule>
    <cfRule type="cellIs" dxfId="6" priority="2" operator="equal">
      <formula>1</formula>
    </cfRule>
  </conditionalFormatting>
  <pageMargins left="0.19685039370078741" right="0.19685039370078741" top="0.19685039370078741" bottom="0.19685039370078741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8"/>
  <sheetViews>
    <sheetView showRowColHeaders="0" zoomScale="85" zoomScaleNormal="85" workbookViewId="0">
      <selection activeCell="O25" sqref="O25"/>
    </sheetView>
  </sheetViews>
  <sheetFormatPr defaultRowHeight="15" x14ac:dyDescent="0.25"/>
  <cols>
    <col min="1" max="1" width="9.140625" style="1"/>
    <col min="2" max="2" width="4" style="1" customWidth="1"/>
    <col min="3" max="3" width="9.140625" style="1"/>
    <col min="4" max="4" width="19.28515625" style="1" customWidth="1"/>
    <col min="5" max="9" width="9.140625" style="1"/>
    <col min="10" max="10" width="12.28515625" style="1" bestFit="1" customWidth="1"/>
    <col min="11" max="11" width="10" style="1" customWidth="1"/>
    <col min="12" max="13" width="9.140625" style="1"/>
    <col min="14" max="16" width="5.5703125" style="1" customWidth="1"/>
    <col min="17" max="16384" width="9.140625" style="1"/>
  </cols>
  <sheetData>
    <row r="1" spans="2:16" s="2" customFormat="1" x14ac:dyDescent="0.25">
      <c r="C1" s="2" t="s">
        <v>123</v>
      </c>
    </row>
    <row r="2" spans="2:16" s="2" customFormat="1" x14ac:dyDescent="0.25">
      <c r="B2" s="3" t="s">
        <v>1</v>
      </c>
      <c r="C2" s="2" t="s">
        <v>124</v>
      </c>
    </row>
    <row r="3" spans="2:16" s="2" customFormat="1" x14ac:dyDescent="0.25">
      <c r="B3" s="3" t="s">
        <v>3</v>
      </c>
      <c r="C3" s="2" t="s">
        <v>134</v>
      </c>
    </row>
    <row r="4" spans="2:16" s="2" customFormat="1" x14ac:dyDescent="0.25">
      <c r="B4" s="3" t="s">
        <v>5</v>
      </c>
      <c r="C4" s="2" t="s">
        <v>153</v>
      </c>
    </row>
    <row r="5" spans="2:16" s="2" customFormat="1" x14ac:dyDescent="0.25">
      <c r="B5" s="3" t="s">
        <v>7</v>
      </c>
      <c r="C5" s="2" t="s">
        <v>135</v>
      </c>
    </row>
    <row r="6" spans="2:16" s="2" customFormat="1" ht="34.5" customHeight="1" x14ac:dyDescent="0.25">
      <c r="B6" s="13" t="s">
        <v>9</v>
      </c>
      <c r="C6" s="36" t="s">
        <v>136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8" spans="2:16" x14ac:dyDescent="0.25">
      <c r="C8" s="22" t="s">
        <v>125</v>
      </c>
      <c r="D8" s="22" t="s">
        <v>96</v>
      </c>
      <c r="E8" s="22" t="s">
        <v>126</v>
      </c>
      <c r="F8" s="22" t="s">
        <v>127</v>
      </c>
      <c r="G8" s="22" t="s">
        <v>128</v>
      </c>
      <c r="H8" s="22" t="s">
        <v>129</v>
      </c>
      <c r="I8" s="22" t="s">
        <v>130</v>
      </c>
      <c r="J8" s="22" t="s">
        <v>133</v>
      </c>
      <c r="K8" s="22" t="s">
        <v>131</v>
      </c>
      <c r="L8" s="22" t="s">
        <v>132</v>
      </c>
    </row>
    <row r="9" spans="2:16" x14ac:dyDescent="0.25">
      <c r="C9" s="21" t="s">
        <v>1</v>
      </c>
      <c r="D9" s="16" t="s">
        <v>58</v>
      </c>
      <c r="E9" s="7">
        <v>56</v>
      </c>
      <c r="F9" s="7">
        <v>53</v>
      </c>
      <c r="G9" s="7">
        <v>44</v>
      </c>
      <c r="H9" s="7">
        <v>34</v>
      </c>
      <c r="I9" s="7">
        <v>71</v>
      </c>
      <c r="J9" s="19"/>
      <c r="K9" s="19"/>
      <c r="L9" s="19"/>
      <c r="N9" s="7">
        <f>Számolás!M15</f>
        <v>0</v>
      </c>
      <c r="O9" s="7">
        <f>Számolás!N15</f>
        <v>0</v>
      </c>
      <c r="P9" s="7">
        <f>Számolás!O15</f>
        <v>0</v>
      </c>
    </row>
    <row r="10" spans="2:16" x14ac:dyDescent="0.25">
      <c r="C10" s="21" t="s">
        <v>3</v>
      </c>
      <c r="D10" s="16" t="s">
        <v>34</v>
      </c>
      <c r="E10" s="7">
        <v>71</v>
      </c>
      <c r="F10" s="7">
        <v>75</v>
      </c>
      <c r="G10" s="7">
        <v>49</v>
      </c>
      <c r="H10" s="7">
        <v>69</v>
      </c>
      <c r="I10" s="7">
        <v>63</v>
      </c>
      <c r="J10" s="19"/>
      <c r="K10" s="19"/>
      <c r="L10" s="19"/>
    </row>
    <row r="11" spans="2:16" x14ac:dyDescent="0.25">
      <c r="C11" s="21" t="s">
        <v>5</v>
      </c>
      <c r="D11" s="16" t="s">
        <v>35</v>
      </c>
      <c r="E11" s="7">
        <v>69</v>
      </c>
      <c r="F11" s="7">
        <v>42</v>
      </c>
      <c r="G11" s="7">
        <v>75</v>
      </c>
      <c r="H11" s="7">
        <v>51</v>
      </c>
      <c r="I11" s="7">
        <v>52</v>
      </c>
      <c r="J11" s="19"/>
      <c r="K11" s="19"/>
      <c r="L11" s="19"/>
    </row>
    <row r="12" spans="2:16" x14ac:dyDescent="0.25">
      <c r="C12" s="21" t="s">
        <v>7</v>
      </c>
      <c r="D12" s="16" t="s">
        <v>36</v>
      </c>
      <c r="E12" s="7">
        <v>45</v>
      </c>
      <c r="F12" s="7">
        <v>75</v>
      </c>
      <c r="G12" s="7">
        <v>44</v>
      </c>
      <c r="H12" s="7">
        <v>75</v>
      </c>
      <c r="I12" s="7">
        <v>75</v>
      </c>
      <c r="J12" s="19"/>
      <c r="K12" s="19"/>
      <c r="L12" s="19"/>
    </row>
    <row r="13" spans="2:16" x14ac:dyDescent="0.25">
      <c r="C13" s="21" t="s">
        <v>9</v>
      </c>
      <c r="D13" s="16" t="s">
        <v>37</v>
      </c>
      <c r="E13" s="7">
        <v>68</v>
      </c>
      <c r="F13" s="7">
        <v>46</v>
      </c>
      <c r="G13" s="7">
        <v>40</v>
      </c>
      <c r="H13" s="7">
        <v>35</v>
      </c>
      <c r="I13" s="7">
        <v>65</v>
      </c>
      <c r="J13" s="19"/>
      <c r="K13" s="19"/>
      <c r="L13" s="19"/>
    </row>
    <row r="14" spans="2:16" x14ac:dyDescent="0.25">
      <c r="C14" s="21" t="s">
        <v>11</v>
      </c>
      <c r="D14" s="16" t="s">
        <v>38</v>
      </c>
      <c r="E14" s="7">
        <v>58</v>
      </c>
      <c r="F14" s="7">
        <v>73</v>
      </c>
      <c r="G14" s="7">
        <v>67</v>
      </c>
      <c r="H14" s="7">
        <v>63</v>
      </c>
      <c r="I14" s="7">
        <v>75</v>
      </c>
      <c r="J14" s="19"/>
      <c r="K14" s="19"/>
      <c r="L14" s="19"/>
    </row>
    <row r="15" spans="2:16" x14ac:dyDescent="0.25">
      <c r="C15" s="21" t="s">
        <v>13</v>
      </c>
      <c r="D15" s="16" t="s">
        <v>39</v>
      </c>
      <c r="E15" s="7">
        <v>30</v>
      </c>
      <c r="F15" s="7">
        <v>75</v>
      </c>
      <c r="G15" s="7">
        <v>63</v>
      </c>
      <c r="H15" s="7">
        <v>73</v>
      </c>
      <c r="I15" s="7">
        <v>75</v>
      </c>
      <c r="J15" s="19"/>
      <c r="K15" s="19"/>
      <c r="L15" s="19"/>
    </row>
    <row r="16" spans="2:16" x14ac:dyDescent="0.25">
      <c r="C16" s="21" t="s">
        <v>15</v>
      </c>
      <c r="D16" s="16" t="s">
        <v>40</v>
      </c>
      <c r="E16" s="7">
        <v>70</v>
      </c>
      <c r="F16" s="7">
        <v>56</v>
      </c>
      <c r="G16" s="7">
        <v>63</v>
      </c>
      <c r="H16" s="7">
        <v>68</v>
      </c>
      <c r="I16" s="7">
        <v>30</v>
      </c>
      <c r="J16" s="19"/>
      <c r="K16" s="19"/>
      <c r="L16" s="19"/>
    </row>
    <row r="17" spans="3:12" x14ac:dyDescent="0.25">
      <c r="C17" s="21" t="s">
        <v>17</v>
      </c>
      <c r="D17" s="16" t="s">
        <v>41</v>
      </c>
      <c r="E17" s="7">
        <v>56</v>
      </c>
      <c r="F17" s="7">
        <v>75</v>
      </c>
      <c r="G17" s="7">
        <v>75</v>
      </c>
      <c r="H17" s="7">
        <v>75</v>
      </c>
      <c r="I17" s="7">
        <v>73</v>
      </c>
      <c r="J17" s="19"/>
      <c r="K17" s="19"/>
      <c r="L17" s="19"/>
    </row>
    <row r="18" spans="3:12" x14ac:dyDescent="0.25">
      <c r="C18" s="21" t="s">
        <v>19</v>
      </c>
      <c r="D18" s="16" t="s">
        <v>42</v>
      </c>
      <c r="E18" s="7">
        <v>43</v>
      </c>
      <c r="F18" s="7">
        <v>62</v>
      </c>
      <c r="G18" s="7">
        <v>38</v>
      </c>
      <c r="H18" s="7">
        <v>72</v>
      </c>
      <c r="I18" s="7">
        <v>75</v>
      </c>
      <c r="J18" s="19"/>
      <c r="K18" s="19"/>
      <c r="L18" s="19"/>
    </row>
    <row r="19" spans="3:12" x14ac:dyDescent="0.25">
      <c r="C19" s="21" t="s">
        <v>106</v>
      </c>
      <c r="D19" s="16" t="s">
        <v>43</v>
      </c>
      <c r="E19" s="7">
        <v>40</v>
      </c>
      <c r="F19" s="7">
        <v>48</v>
      </c>
      <c r="G19" s="7">
        <v>54</v>
      </c>
      <c r="H19" s="7">
        <v>42</v>
      </c>
      <c r="I19" s="7">
        <v>36</v>
      </c>
      <c r="J19" s="19"/>
      <c r="K19" s="19"/>
      <c r="L19" s="19"/>
    </row>
    <row r="20" spans="3:12" x14ac:dyDescent="0.25">
      <c r="C20" s="21" t="s">
        <v>107</v>
      </c>
      <c r="D20" s="16" t="s">
        <v>44</v>
      </c>
      <c r="E20" s="7">
        <v>59</v>
      </c>
      <c r="F20" s="7">
        <v>30</v>
      </c>
      <c r="G20" s="7">
        <v>60</v>
      </c>
      <c r="H20" s="7">
        <v>45</v>
      </c>
      <c r="I20" s="7">
        <v>46</v>
      </c>
      <c r="J20" s="19"/>
      <c r="K20" s="19"/>
      <c r="L20" s="19"/>
    </row>
    <row r="21" spans="3:12" x14ac:dyDescent="0.25">
      <c r="C21" s="21" t="s">
        <v>108</v>
      </c>
      <c r="D21" s="16" t="s">
        <v>45</v>
      </c>
      <c r="E21" s="7">
        <v>73</v>
      </c>
      <c r="F21" s="7">
        <v>75</v>
      </c>
      <c r="G21" s="7">
        <v>32</v>
      </c>
      <c r="H21" s="7">
        <v>52</v>
      </c>
      <c r="I21" s="7">
        <v>75</v>
      </c>
      <c r="J21" s="19"/>
      <c r="K21" s="19"/>
      <c r="L21" s="19"/>
    </row>
    <row r="22" spans="3:12" x14ac:dyDescent="0.25">
      <c r="C22" s="21" t="s">
        <v>109</v>
      </c>
      <c r="D22" s="16" t="s">
        <v>46</v>
      </c>
      <c r="E22" s="7">
        <v>62</v>
      </c>
      <c r="F22" s="7">
        <v>56</v>
      </c>
      <c r="G22" s="7">
        <v>75</v>
      </c>
      <c r="H22" s="7">
        <v>45</v>
      </c>
      <c r="I22" s="7">
        <v>70</v>
      </c>
      <c r="J22" s="19"/>
      <c r="K22" s="19"/>
      <c r="L22" s="19"/>
    </row>
    <row r="23" spans="3:12" x14ac:dyDescent="0.25">
      <c r="C23" s="21" t="s">
        <v>110</v>
      </c>
      <c r="D23" s="16" t="s">
        <v>47</v>
      </c>
      <c r="E23" s="7">
        <v>67</v>
      </c>
      <c r="F23" s="7">
        <v>75</v>
      </c>
      <c r="G23" s="7">
        <v>42</v>
      </c>
      <c r="H23" s="7">
        <v>38</v>
      </c>
      <c r="I23" s="7">
        <v>46</v>
      </c>
      <c r="J23" s="19"/>
      <c r="K23" s="19"/>
      <c r="L23" s="19"/>
    </row>
    <row r="24" spans="3:12" x14ac:dyDescent="0.25">
      <c r="C24" s="21" t="s">
        <v>111</v>
      </c>
      <c r="D24" s="16" t="s">
        <v>48</v>
      </c>
      <c r="E24" s="7">
        <v>71</v>
      </c>
      <c r="F24" s="7">
        <v>75</v>
      </c>
      <c r="G24" s="7">
        <v>46</v>
      </c>
      <c r="H24" s="7">
        <v>42</v>
      </c>
      <c r="I24" s="7">
        <v>47</v>
      </c>
      <c r="J24" s="19"/>
      <c r="K24" s="19"/>
      <c r="L24" s="19"/>
    </row>
    <row r="25" spans="3:12" x14ac:dyDescent="0.25">
      <c r="C25" s="21" t="s">
        <v>112</v>
      </c>
      <c r="D25" s="16" t="s">
        <v>49</v>
      </c>
      <c r="E25" s="7">
        <v>75</v>
      </c>
      <c r="F25" s="7">
        <v>36</v>
      </c>
      <c r="G25" s="7">
        <v>61</v>
      </c>
      <c r="H25" s="7">
        <v>75</v>
      </c>
      <c r="I25" s="7">
        <v>64</v>
      </c>
      <c r="J25" s="19"/>
      <c r="K25" s="19"/>
      <c r="L25" s="19"/>
    </row>
    <row r="26" spans="3:12" x14ac:dyDescent="0.25">
      <c r="C26" s="21" t="s">
        <v>113</v>
      </c>
      <c r="D26" s="16" t="s">
        <v>50</v>
      </c>
      <c r="E26" s="7">
        <v>65</v>
      </c>
      <c r="F26" s="7">
        <v>59</v>
      </c>
      <c r="G26" s="7">
        <v>34</v>
      </c>
      <c r="H26" s="7">
        <v>43</v>
      </c>
      <c r="I26" s="7">
        <v>75</v>
      </c>
      <c r="J26" s="19"/>
      <c r="K26" s="19"/>
      <c r="L26" s="19"/>
    </row>
    <row r="27" spans="3:12" x14ac:dyDescent="0.25">
      <c r="C27" s="21" t="s">
        <v>114</v>
      </c>
      <c r="D27" s="16" t="s">
        <v>51</v>
      </c>
      <c r="E27" s="7">
        <v>49</v>
      </c>
      <c r="F27" s="7">
        <v>60</v>
      </c>
      <c r="G27" s="7">
        <v>62</v>
      </c>
      <c r="H27" s="7">
        <v>69</v>
      </c>
      <c r="I27" s="7">
        <v>43</v>
      </c>
      <c r="J27" s="19"/>
      <c r="K27" s="19"/>
      <c r="L27" s="19"/>
    </row>
    <row r="28" spans="3:12" x14ac:dyDescent="0.25">
      <c r="C28" s="21" t="s">
        <v>115</v>
      </c>
      <c r="D28" s="16" t="s">
        <v>52</v>
      </c>
      <c r="E28" s="7">
        <v>56</v>
      </c>
      <c r="F28" s="7">
        <v>75</v>
      </c>
      <c r="G28" s="7">
        <v>48</v>
      </c>
      <c r="H28" s="7">
        <v>32</v>
      </c>
      <c r="I28" s="7">
        <v>75</v>
      </c>
      <c r="J28" s="19"/>
      <c r="K28" s="19"/>
      <c r="L28" s="19"/>
    </row>
    <row r="29" spans="3:12" x14ac:dyDescent="0.25">
      <c r="C29" s="21" t="s">
        <v>116</v>
      </c>
      <c r="D29" s="16" t="s">
        <v>53</v>
      </c>
      <c r="E29" s="7">
        <v>65</v>
      </c>
      <c r="F29" s="7">
        <v>75</v>
      </c>
      <c r="G29" s="7">
        <v>34</v>
      </c>
      <c r="H29" s="7">
        <v>32</v>
      </c>
      <c r="I29" s="7">
        <v>49</v>
      </c>
      <c r="J29" s="19"/>
      <c r="K29" s="19"/>
      <c r="L29" s="19"/>
    </row>
    <row r="30" spans="3:12" x14ac:dyDescent="0.25">
      <c r="C30" s="21" t="s">
        <v>117</v>
      </c>
      <c r="D30" s="16" t="s">
        <v>54</v>
      </c>
      <c r="E30" s="7">
        <v>34</v>
      </c>
      <c r="F30" s="7">
        <v>71</v>
      </c>
      <c r="G30" s="7">
        <v>49</v>
      </c>
      <c r="H30" s="7">
        <v>75</v>
      </c>
      <c r="I30" s="7">
        <v>52</v>
      </c>
      <c r="J30" s="19"/>
      <c r="K30" s="19"/>
      <c r="L30" s="19"/>
    </row>
    <row r="31" spans="3:12" x14ac:dyDescent="0.25">
      <c r="C31" s="21" t="s">
        <v>118</v>
      </c>
      <c r="D31" s="16" t="s">
        <v>55</v>
      </c>
      <c r="E31" s="7">
        <v>75</v>
      </c>
      <c r="F31" s="7">
        <v>75</v>
      </c>
      <c r="G31" s="7">
        <v>69</v>
      </c>
      <c r="H31" s="7">
        <v>35</v>
      </c>
      <c r="I31" s="7">
        <v>60</v>
      </c>
      <c r="J31" s="19"/>
      <c r="K31" s="19"/>
      <c r="L31" s="19"/>
    </row>
    <row r="32" spans="3:12" x14ac:dyDescent="0.25">
      <c r="C32" s="21" t="s">
        <v>119</v>
      </c>
      <c r="D32" s="16" t="s">
        <v>56</v>
      </c>
      <c r="E32" s="7">
        <v>75</v>
      </c>
      <c r="F32" s="7">
        <v>75</v>
      </c>
      <c r="G32" s="7">
        <v>57</v>
      </c>
      <c r="H32" s="7">
        <v>66</v>
      </c>
      <c r="I32" s="7">
        <v>75</v>
      </c>
      <c r="J32" s="19"/>
      <c r="K32" s="19"/>
      <c r="L32" s="19"/>
    </row>
    <row r="33" spans="3:18" x14ac:dyDescent="0.25">
      <c r="C33" s="21" t="s">
        <v>120</v>
      </c>
      <c r="D33" s="16" t="s">
        <v>57</v>
      </c>
      <c r="E33" s="7">
        <v>64</v>
      </c>
      <c r="F33" s="7">
        <v>57</v>
      </c>
      <c r="G33" s="7">
        <v>75</v>
      </c>
      <c r="H33" s="7">
        <v>31</v>
      </c>
      <c r="I33" s="7">
        <v>49</v>
      </c>
      <c r="J33" s="19"/>
      <c r="K33" s="19"/>
      <c r="L33" s="19"/>
    </row>
    <row r="34" spans="3:18" x14ac:dyDescent="0.25">
      <c r="C34" s="21" t="s">
        <v>121</v>
      </c>
      <c r="D34" s="16" t="s">
        <v>59</v>
      </c>
      <c r="E34" s="7">
        <v>71</v>
      </c>
      <c r="F34" s="7">
        <v>68</v>
      </c>
      <c r="G34" s="7">
        <v>69</v>
      </c>
      <c r="H34" s="7">
        <v>75</v>
      </c>
      <c r="I34" s="7">
        <v>71</v>
      </c>
      <c r="J34" s="19"/>
      <c r="K34" s="19"/>
      <c r="L34" s="19"/>
      <c r="N34" s="7">
        <f>Számolás!M16</f>
        <v>0</v>
      </c>
      <c r="O34" s="7">
        <f>Számolás!N16</f>
        <v>0</v>
      </c>
      <c r="P34" s="7">
        <f>Számolás!O16</f>
        <v>0</v>
      </c>
    </row>
    <row r="38" spans="3:18" x14ac:dyDescent="0.25">
      <c r="R38" s="1" t="s">
        <v>175</v>
      </c>
    </row>
  </sheetData>
  <mergeCells count="1">
    <mergeCell ref="C6:P6"/>
  </mergeCells>
  <conditionalFormatting sqref="N34:P34 N9:P9">
    <cfRule type="cellIs" dxfId="5" priority="1" operator="equal">
      <formula>0</formula>
    </cfRule>
    <cfRule type="cellIs" dxfId="4" priority="2" operator="equal">
      <formula>1</formula>
    </cfRule>
  </conditionalFormatting>
  <pageMargins left="0.19685039370078741" right="0.19685039370078741" top="0.19685039370078741" bottom="0.19685039370078741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2"/>
  <sheetViews>
    <sheetView showRowColHeaders="0" zoomScale="85" zoomScaleNormal="85" workbookViewId="0"/>
  </sheetViews>
  <sheetFormatPr defaultRowHeight="15" x14ac:dyDescent="0.25"/>
  <cols>
    <col min="1" max="1" width="9.140625" style="1"/>
    <col min="2" max="2" width="3.7109375" style="1" customWidth="1"/>
    <col min="3" max="3" width="9.140625" style="1"/>
    <col min="4" max="4" width="19" style="1" bestFit="1" customWidth="1"/>
    <col min="5" max="10" width="9.140625" style="1"/>
    <col min="11" max="11" width="10.42578125" style="1" customWidth="1"/>
    <col min="12" max="12" width="9.140625" style="1"/>
    <col min="13" max="14" width="4.85546875" style="1" customWidth="1"/>
    <col min="15" max="16384" width="9.140625" style="1"/>
  </cols>
  <sheetData>
    <row r="1" spans="2:14" s="2" customFormat="1" x14ac:dyDescent="0.25">
      <c r="B1" s="2" t="s">
        <v>137</v>
      </c>
    </row>
    <row r="2" spans="2:14" s="2" customFormat="1" x14ac:dyDescent="0.25">
      <c r="B2" s="3" t="s">
        <v>1</v>
      </c>
      <c r="C2" s="2" t="s">
        <v>145</v>
      </c>
    </row>
    <row r="3" spans="2:14" s="2" customFormat="1" x14ac:dyDescent="0.25">
      <c r="B3" s="3" t="s">
        <v>3</v>
      </c>
      <c r="C3" s="2" t="s">
        <v>146</v>
      </c>
    </row>
    <row r="4" spans="2:14" s="2" customFormat="1" x14ac:dyDescent="0.25">
      <c r="B4" s="3" t="s">
        <v>5</v>
      </c>
      <c r="C4" s="2" t="s">
        <v>147</v>
      </c>
    </row>
    <row r="5" spans="2:14" s="2" customFormat="1" x14ac:dyDescent="0.25">
      <c r="B5" s="3" t="s">
        <v>7</v>
      </c>
      <c r="C5" s="2" t="s">
        <v>148</v>
      </c>
    </row>
    <row r="6" spans="2:14" s="2" customFormat="1" x14ac:dyDescent="0.25">
      <c r="B6" s="3" t="s">
        <v>9</v>
      </c>
      <c r="C6" s="2" t="s">
        <v>149</v>
      </c>
    </row>
    <row r="7" spans="2:14" s="2" customFormat="1" x14ac:dyDescent="0.25">
      <c r="B7" s="3" t="s">
        <v>11</v>
      </c>
      <c r="C7" s="2" t="s">
        <v>150</v>
      </c>
    </row>
    <row r="9" spans="2:14" ht="30" x14ac:dyDescent="0.25">
      <c r="C9" s="18" t="s">
        <v>125</v>
      </c>
      <c r="D9" s="18" t="s">
        <v>96</v>
      </c>
      <c r="E9" s="18" t="s">
        <v>138</v>
      </c>
      <c r="F9" s="18" t="s">
        <v>139</v>
      </c>
      <c r="G9" s="18" t="s">
        <v>140</v>
      </c>
      <c r="H9" s="18" t="s">
        <v>141</v>
      </c>
      <c r="I9" s="18" t="s">
        <v>142</v>
      </c>
      <c r="J9" s="18" t="s">
        <v>143</v>
      </c>
      <c r="K9" s="18" t="s">
        <v>144</v>
      </c>
    </row>
    <row r="10" spans="2:14" x14ac:dyDescent="0.25">
      <c r="C10" s="21" t="s">
        <v>1</v>
      </c>
      <c r="D10" s="16" t="s">
        <v>58</v>
      </c>
      <c r="E10" s="7">
        <v>-40</v>
      </c>
      <c r="F10" s="7">
        <v>-20</v>
      </c>
      <c r="G10" s="7">
        <v>-20</v>
      </c>
      <c r="H10" s="7">
        <v>-80</v>
      </c>
      <c r="I10" s="7">
        <v>-60</v>
      </c>
      <c r="J10" s="19"/>
      <c r="K10" s="19"/>
      <c r="M10" s="7">
        <f>Számolás!K19</f>
        <v>0</v>
      </c>
      <c r="N10" s="7">
        <f>Számolás!L19</f>
        <v>0</v>
      </c>
    </row>
    <row r="11" spans="2:14" x14ac:dyDescent="0.25">
      <c r="C11" s="21" t="s">
        <v>3</v>
      </c>
      <c r="D11" s="16" t="s">
        <v>34</v>
      </c>
      <c r="E11" s="7">
        <v>-10</v>
      </c>
      <c r="F11" s="7">
        <v>-20</v>
      </c>
      <c r="G11" s="7">
        <v>-30</v>
      </c>
      <c r="H11" s="7">
        <v>-30</v>
      </c>
      <c r="I11" s="7">
        <v>-30</v>
      </c>
      <c r="J11" s="19"/>
      <c r="K11" s="19"/>
    </row>
    <row r="12" spans="2:14" x14ac:dyDescent="0.25">
      <c r="C12" s="21" t="s">
        <v>5</v>
      </c>
      <c r="D12" s="16" t="s">
        <v>35</v>
      </c>
      <c r="E12" s="7">
        <v>-10</v>
      </c>
      <c r="F12" s="7">
        <v>-10</v>
      </c>
      <c r="G12" s="7">
        <v>-10</v>
      </c>
      <c r="H12" s="7">
        <v>-10</v>
      </c>
      <c r="I12" s="7">
        <v>-30</v>
      </c>
      <c r="J12" s="19"/>
      <c r="K12" s="19"/>
    </row>
    <row r="13" spans="2:14" x14ac:dyDescent="0.25">
      <c r="C13" s="21" t="s">
        <v>7</v>
      </c>
      <c r="D13" s="16" t="s">
        <v>36</v>
      </c>
      <c r="E13" s="7">
        <v>-70</v>
      </c>
      <c r="F13" s="7">
        <v>-60</v>
      </c>
      <c r="G13" s="7">
        <v>-60</v>
      </c>
      <c r="H13" s="7">
        <v>-10</v>
      </c>
      <c r="I13" s="7">
        <v>-30</v>
      </c>
      <c r="J13" s="19"/>
      <c r="K13" s="19"/>
    </row>
    <row r="14" spans="2:14" x14ac:dyDescent="0.25">
      <c r="C14" s="21" t="s">
        <v>9</v>
      </c>
      <c r="D14" s="16" t="s">
        <v>37</v>
      </c>
      <c r="E14" s="7">
        <v>-10</v>
      </c>
      <c r="F14" s="7">
        <v>-10</v>
      </c>
      <c r="G14" s="7">
        <v>-10</v>
      </c>
      <c r="H14" s="7">
        <v>-20</v>
      </c>
      <c r="I14" s="7">
        <v>-20</v>
      </c>
      <c r="J14" s="19"/>
      <c r="K14" s="19"/>
    </row>
    <row r="15" spans="2:14" x14ac:dyDescent="0.25">
      <c r="C15" s="21" t="s">
        <v>11</v>
      </c>
      <c r="D15" s="16" t="s">
        <v>38</v>
      </c>
      <c r="E15" s="7">
        <v>-10</v>
      </c>
      <c r="F15" s="7">
        <v>-80</v>
      </c>
      <c r="G15" s="7">
        <v>-20</v>
      </c>
      <c r="H15" s="7">
        <v>-80</v>
      </c>
      <c r="I15" s="7">
        <v>-10</v>
      </c>
      <c r="J15" s="19"/>
      <c r="K15" s="19"/>
    </row>
    <row r="16" spans="2:14" x14ac:dyDescent="0.25">
      <c r="C16" s="21" t="s">
        <v>13</v>
      </c>
      <c r="D16" s="16" t="s">
        <v>39</v>
      </c>
      <c r="E16" s="7">
        <v>-10</v>
      </c>
      <c r="F16" s="7">
        <v>-60</v>
      </c>
      <c r="G16" s="7">
        <v>-10</v>
      </c>
      <c r="H16" s="7">
        <v>-10</v>
      </c>
      <c r="I16" s="7">
        <v>-100</v>
      </c>
      <c r="J16" s="19"/>
      <c r="K16" s="19"/>
    </row>
    <row r="17" spans="3:11" x14ac:dyDescent="0.25">
      <c r="C17" s="21" t="s">
        <v>15</v>
      </c>
      <c r="D17" s="16" t="s">
        <v>40</v>
      </c>
      <c r="E17" s="7">
        <v>-20</v>
      </c>
      <c r="F17" s="7">
        <v>-10</v>
      </c>
      <c r="G17" s="7">
        <v>-40</v>
      </c>
      <c r="H17" s="7">
        <v>-20</v>
      </c>
      <c r="I17" s="7">
        <v>-30</v>
      </c>
      <c r="J17" s="19"/>
      <c r="K17" s="19"/>
    </row>
    <row r="18" spans="3:11" x14ac:dyDescent="0.25">
      <c r="C18" s="21" t="s">
        <v>17</v>
      </c>
      <c r="D18" s="16" t="s">
        <v>41</v>
      </c>
      <c r="E18" s="7">
        <v>-30</v>
      </c>
      <c r="F18" s="7">
        <v>-100</v>
      </c>
      <c r="G18" s="7">
        <v>-30</v>
      </c>
      <c r="H18" s="7">
        <v>-10</v>
      </c>
      <c r="I18" s="7">
        <v>-100</v>
      </c>
      <c r="J18" s="19"/>
      <c r="K18" s="19"/>
    </row>
    <row r="19" spans="3:11" x14ac:dyDescent="0.25">
      <c r="C19" s="21" t="s">
        <v>19</v>
      </c>
      <c r="D19" s="16" t="s">
        <v>42</v>
      </c>
      <c r="E19" s="7">
        <v>-10</v>
      </c>
      <c r="F19" s="7">
        <v>-10</v>
      </c>
      <c r="G19" s="7">
        <v>-40</v>
      </c>
      <c r="H19" s="7">
        <v>-10</v>
      </c>
      <c r="I19" s="7">
        <v>-10</v>
      </c>
      <c r="J19" s="19"/>
      <c r="K19" s="19"/>
    </row>
    <row r="20" spans="3:11" x14ac:dyDescent="0.25">
      <c r="C20" s="21" t="s">
        <v>106</v>
      </c>
      <c r="D20" s="16" t="s">
        <v>43</v>
      </c>
      <c r="E20" s="7">
        <v>-50</v>
      </c>
      <c r="F20" s="7">
        <v>-20</v>
      </c>
      <c r="G20" s="7">
        <v>-60</v>
      </c>
      <c r="H20" s="7">
        <v>-20</v>
      </c>
      <c r="I20" s="7">
        <v>-20</v>
      </c>
      <c r="J20" s="19"/>
      <c r="K20" s="19"/>
    </row>
    <row r="21" spans="3:11" x14ac:dyDescent="0.25">
      <c r="C21" s="21" t="s">
        <v>107</v>
      </c>
      <c r="D21" s="16" t="s">
        <v>44</v>
      </c>
      <c r="E21" s="7">
        <v>-10</v>
      </c>
      <c r="F21" s="7">
        <v>-10</v>
      </c>
      <c r="G21" s="7">
        <v>-100</v>
      </c>
      <c r="H21" s="7">
        <v>-10</v>
      </c>
      <c r="I21" s="7">
        <v>-60</v>
      </c>
      <c r="J21" s="19"/>
      <c r="K21" s="19"/>
    </row>
    <row r="22" spans="3:11" x14ac:dyDescent="0.25">
      <c r="C22" s="21" t="s">
        <v>108</v>
      </c>
      <c r="D22" s="16" t="s">
        <v>45</v>
      </c>
      <c r="E22" s="7">
        <v>-80</v>
      </c>
      <c r="F22" s="7">
        <v>-50</v>
      </c>
      <c r="G22" s="7">
        <v>-50</v>
      </c>
      <c r="H22" s="7">
        <v>-40</v>
      </c>
      <c r="I22" s="7">
        <v>-20</v>
      </c>
      <c r="J22" s="19"/>
      <c r="K22" s="19"/>
    </row>
    <row r="23" spans="3:11" x14ac:dyDescent="0.25">
      <c r="C23" s="21" t="s">
        <v>109</v>
      </c>
      <c r="D23" s="16" t="s">
        <v>46</v>
      </c>
      <c r="E23" s="7">
        <v>-20</v>
      </c>
      <c r="F23" s="7">
        <v>-10</v>
      </c>
      <c r="G23" s="7">
        <v>-40</v>
      </c>
      <c r="H23" s="7">
        <v>-10</v>
      </c>
      <c r="I23" s="7">
        <v>-10</v>
      </c>
      <c r="J23" s="19"/>
      <c r="K23" s="19"/>
    </row>
    <row r="24" spans="3:11" x14ac:dyDescent="0.25">
      <c r="C24" s="21" t="s">
        <v>110</v>
      </c>
      <c r="D24" s="16" t="s">
        <v>47</v>
      </c>
      <c r="E24" s="7">
        <v>-20</v>
      </c>
      <c r="F24" s="7">
        <v>-10</v>
      </c>
      <c r="G24" s="7">
        <v>-20</v>
      </c>
      <c r="H24" s="7">
        <v>-20</v>
      </c>
      <c r="I24" s="7">
        <v>-60</v>
      </c>
      <c r="J24" s="19"/>
      <c r="K24" s="19"/>
    </row>
    <row r="25" spans="3:11" x14ac:dyDescent="0.25">
      <c r="C25" s="21" t="s">
        <v>111</v>
      </c>
      <c r="D25" s="16" t="s">
        <v>48</v>
      </c>
      <c r="E25" s="7">
        <v>-10</v>
      </c>
      <c r="F25" s="7">
        <v>-10</v>
      </c>
      <c r="G25" s="7">
        <v>-40</v>
      </c>
      <c r="H25" s="7">
        <v>-10</v>
      </c>
      <c r="I25" s="7">
        <v>-20</v>
      </c>
      <c r="J25" s="19"/>
      <c r="K25" s="19"/>
    </row>
    <row r="26" spans="3:11" x14ac:dyDescent="0.25">
      <c r="C26" s="21" t="s">
        <v>112</v>
      </c>
      <c r="D26" s="16" t="s">
        <v>49</v>
      </c>
      <c r="E26" s="7">
        <v>-40</v>
      </c>
      <c r="F26" s="7">
        <v>-80</v>
      </c>
      <c r="G26" s="7">
        <v>-100</v>
      </c>
      <c r="H26" s="7">
        <v>-20</v>
      </c>
      <c r="I26" s="7">
        <v>-100</v>
      </c>
      <c r="J26" s="19"/>
      <c r="K26" s="19"/>
    </row>
    <row r="27" spans="3:11" x14ac:dyDescent="0.25">
      <c r="C27" s="21" t="s">
        <v>113</v>
      </c>
      <c r="D27" s="16" t="s">
        <v>50</v>
      </c>
      <c r="E27" s="7">
        <v>-20</v>
      </c>
      <c r="F27" s="7">
        <v>-10</v>
      </c>
      <c r="G27" s="7">
        <v>-10</v>
      </c>
      <c r="H27" s="7">
        <v>-20</v>
      </c>
      <c r="I27" s="7">
        <v>-30</v>
      </c>
      <c r="J27" s="19"/>
      <c r="K27" s="19"/>
    </row>
    <row r="28" spans="3:11" x14ac:dyDescent="0.25">
      <c r="C28" s="21" t="s">
        <v>114</v>
      </c>
      <c r="D28" s="16" t="s">
        <v>51</v>
      </c>
      <c r="E28" s="7">
        <v>-10</v>
      </c>
      <c r="F28" s="7">
        <v>-10</v>
      </c>
      <c r="G28" s="7">
        <v>-30</v>
      </c>
      <c r="H28" s="7">
        <v>-30</v>
      </c>
      <c r="I28" s="7">
        <v>-10</v>
      </c>
      <c r="J28" s="19"/>
      <c r="K28" s="19"/>
    </row>
    <row r="29" spans="3:11" x14ac:dyDescent="0.25">
      <c r="C29" s="21" t="s">
        <v>115</v>
      </c>
      <c r="D29" s="16" t="s">
        <v>52</v>
      </c>
      <c r="E29" s="7">
        <v>-20</v>
      </c>
      <c r="F29" s="7">
        <v>-30</v>
      </c>
      <c r="G29" s="7">
        <v>-20</v>
      </c>
      <c r="H29" s="7">
        <v>-10</v>
      </c>
      <c r="I29" s="7">
        <v>-60</v>
      </c>
      <c r="J29" s="19"/>
      <c r="K29" s="19"/>
    </row>
    <row r="30" spans="3:11" x14ac:dyDescent="0.25">
      <c r="C30" s="21" t="s">
        <v>116</v>
      </c>
      <c r="D30" s="16" t="s">
        <v>53</v>
      </c>
      <c r="E30" s="7">
        <v>-20</v>
      </c>
      <c r="F30" s="7">
        <v>-70</v>
      </c>
      <c r="G30" s="7">
        <v>-20</v>
      </c>
      <c r="H30" s="7">
        <v>-10</v>
      </c>
      <c r="I30" s="7">
        <v>-60</v>
      </c>
      <c r="J30" s="19"/>
      <c r="K30" s="19"/>
    </row>
    <row r="31" spans="3:11" x14ac:dyDescent="0.25">
      <c r="C31" s="21" t="s">
        <v>117</v>
      </c>
      <c r="D31" s="16" t="s">
        <v>54</v>
      </c>
      <c r="E31" s="7">
        <v>-20</v>
      </c>
      <c r="F31" s="7">
        <v>-10</v>
      </c>
      <c r="G31" s="7">
        <v>-10</v>
      </c>
      <c r="H31" s="7">
        <v>-20</v>
      </c>
      <c r="I31" s="7">
        <v>-10</v>
      </c>
      <c r="J31" s="19"/>
      <c r="K31" s="19"/>
    </row>
    <row r="32" spans="3:11" x14ac:dyDescent="0.25">
      <c r="C32" s="21" t="s">
        <v>118</v>
      </c>
      <c r="D32" s="16" t="s">
        <v>55</v>
      </c>
      <c r="E32" s="7">
        <v>-10</v>
      </c>
      <c r="F32" s="7">
        <v>-90</v>
      </c>
      <c r="G32" s="7">
        <v>-50</v>
      </c>
      <c r="H32" s="7">
        <v>-20</v>
      </c>
      <c r="I32" s="7">
        <v>-10</v>
      </c>
      <c r="J32" s="19"/>
      <c r="K32" s="19"/>
    </row>
    <row r="33" spans="3:19" x14ac:dyDescent="0.25">
      <c r="C33" s="21" t="s">
        <v>119</v>
      </c>
      <c r="D33" s="16" t="s">
        <v>56</v>
      </c>
      <c r="E33" s="7">
        <v>-50</v>
      </c>
      <c r="F33" s="7">
        <v>-80</v>
      </c>
      <c r="G33" s="7">
        <v>-10</v>
      </c>
      <c r="H33" s="7">
        <v>-10</v>
      </c>
      <c r="I33" s="7">
        <v>-10</v>
      </c>
      <c r="J33" s="19"/>
      <c r="K33" s="19"/>
    </row>
    <row r="34" spans="3:19" x14ac:dyDescent="0.25">
      <c r="C34" s="21" t="s">
        <v>120</v>
      </c>
      <c r="D34" s="16" t="s">
        <v>57</v>
      </c>
      <c r="E34" s="7">
        <v>-10</v>
      </c>
      <c r="F34" s="7">
        <v>-10</v>
      </c>
      <c r="G34" s="7">
        <v>-70</v>
      </c>
      <c r="H34" s="7">
        <v>-20</v>
      </c>
      <c r="I34" s="7">
        <v>-10</v>
      </c>
      <c r="J34" s="19"/>
      <c r="K34" s="19"/>
    </row>
    <row r="35" spans="3:19" x14ac:dyDescent="0.25">
      <c r="C35" s="21" t="s">
        <v>121</v>
      </c>
      <c r="D35" s="16" t="s">
        <v>59</v>
      </c>
      <c r="E35" s="7">
        <v>-20</v>
      </c>
      <c r="F35" s="7">
        <v>-10</v>
      </c>
      <c r="G35" s="7">
        <v>-10</v>
      </c>
      <c r="H35" s="7">
        <v>-10</v>
      </c>
      <c r="I35" s="7">
        <v>-20</v>
      </c>
      <c r="J35" s="19"/>
      <c r="K35" s="19"/>
      <c r="M35" s="7">
        <f>Számolás!K20</f>
        <v>0</v>
      </c>
      <c r="N35" s="7">
        <f>Számolás!L20</f>
        <v>0</v>
      </c>
    </row>
    <row r="39" spans="3:19" x14ac:dyDescent="0.25">
      <c r="P39" s="1" t="s">
        <v>175</v>
      </c>
    </row>
    <row r="42" spans="3:19" x14ac:dyDescent="0.25">
      <c r="S42" s="1" t="s">
        <v>175</v>
      </c>
    </row>
  </sheetData>
  <conditionalFormatting sqref="M35:N35 M10:N10">
    <cfRule type="cellIs" dxfId="3" priority="1" operator="equal">
      <formula>0</formula>
    </cfRule>
    <cfRule type="cellIs" dxfId="2" priority="2" operator="equal">
      <formula>1</formula>
    </cfRule>
  </conditionalFormatting>
  <pageMargins left="0.19685039370078741" right="0.19685039370078741" top="0.19685039370078741" bottom="0.19685039370078741" header="0.31496062992125984" footer="0.31496062992125984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50"/>
  <sheetViews>
    <sheetView showRowColHeaders="0" zoomScale="85" zoomScaleNormal="85" workbookViewId="0">
      <selection activeCell="O25" sqref="O25"/>
    </sheetView>
  </sheetViews>
  <sheetFormatPr defaultRowHeight="15" x14ac:dyDescent="0.25"/>
  <cols>
    <col min="1" max="1" width="9.140625" style="1"/>
    <col min="2" max="2" width="3.42578125" style="8" customWidth="1"/>
    <col min="3" max="3" width="19" style="1" bestFit="1" customWidth="1"/>
    <col min="4" max="16" width="9.140625" style="1"/>
    <col min="17" max="18" width="5.28515625" style="1" customWidth="1"/>
    <col min="19" max="16384" width="9.140625" style="1"/>
  </cols>
  <sheetData>
    <row r="1" spans="2:19" s="2" customFormat="1" x14ac:dyDescent="0.25">
      <c r="B1" s="23" t="s">
        <v>151</v>
      </c>
    </row>
    <row r="2" spans="2:19" s="2" customFormat="1" x14ac:dyDescent="0.25">
      <c r="B2" s="3" t="s">
        <v>1</v>
      </c>
      <c r="C2" s="2" t="s">
        <v>163</v>
      </c>
    </row>
    <row r="3" spans="2:19" s="2" customFormat="1" x14ac:dyDescent="0.25">
      <c r="B3" s="3" t="s">
        <v>3</v>
      </c>
      <c r="C3" s="2" t="s">
        <v>166</v>
      </c>
    </row>
    <row r="4" spans="2:19" s="2" customFormat="1" x14ac:dyDescent="0.25">
      <c r="B4" s="3" t="s">
        <v>5</v>
      </c>
      <c r="C4" s="2" t="s">
        <v>167</v>
      </c>
    </row>
    <row r="5" spans="2:19" s="2" customFormat="1" x14ac:dyDescent="0.25">
      <c r="B5" s="3" t="s">
        <v>7</v>
      </c>
      <c r="C5" s="2" t="s">
        <v>170</v>
      </c>
    </row>
    <row r="6" spans="2:19" s="2" customFormat="1" x14ac:dyDescent="0.25">
      <c r="B6" s="3" t="s">
        <v>9</v>
      </c>
      <c r="C6" s="2" t="s">
        <v>171</v>
      </c>
    </row>
    <row r="7" spans="2:19" s="2" customFormat="1" ht="33" customHeight="1" x14ac:dyDescent="0.25">
      <c r="B7" s="13" t="s">
        <v>11</v>
      </c>
      <c r="C7" s="36" t="s">
        <v>172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2:19" s="2" customFormat="1" x14ac:dyDescent="0.25">
      <c r="B8" s="3"/>
    </row>
    <row r="9" spans="2:19" s="2" customFormat="1" x14ac:dyDescent="0.25">
      <c r="B9" s="3"/>
      <c r="J9" s="37" t="s">
        <v>168</v>
      </c>
      <c r="K9" s="37"/>
      <c r="L9" s="37"/>
      <c r="M9" s="37"/>
    </row>
    <row r="10" spans="2:19" x14ac:dyDescent="0.25">
      <c r="J10" s="22" t="s">
        <v>158</v>
      </c>
      <c r="K10" s="22" t="s">
        <v>159</v>
      </c>
      <c r="L10" s="22" t="s">
        <v>160</v>
      </c>
      <c r="M10" s="22" t="s">
        <v>162</v>
      </c>
      <c r="N10" s="26"/>
    </row>
    <row r="11" spans="2:19" ht="30" x14ac:dyDescent="0.25">
      <c r="B11" s="24" t="s">
        <v>152</v>
      </c>
      <c r="C11" s="24" t="s">
        <v>96</v>
      </c>
      <c r="D11" s="24" t="s">
        <v>154</v>
      </c>
      <c r="E11" s="24" t="s">
        <v>155</v>
      </c>
      <c r="F11" s="24" t="s">
        <v>156</v>
      </c>
      <c r="G11" s="24" t="s">
        <v>157</v>
      </c>
      <c r="H11" s="24" t="s">
        <v>164</v>
      </c>
      <c r="I11" s="24" t="s">
        <v>165</v>
      </c>
      <c r="J11" s="24">
        <v>4</v>
      </c>
      <c r="K11" s="24">
        <v>3</v>
      </c>
      <c r="L11" s="24">
        <v>2</v>
      </c>
      <c r="M11" s="24">
        <v>1</v>
      </c>
      <c r="N11" s="24" t="s">
        <v>169</v>
      </c>
      <c r="O11" s="18" t="s">
        <v>79</v>
      </c>
    </row>
    <row r="12" spans="2:19" x14ac:dyDescent="0.25">
      <c r="B12" s="21" t="s">
        <v>1</v>
      </c>
      <c r="C12" s="16" t="s">
        <v>58</v>
      </c>
      <c r="D12" s="25" t="s">
        <v>159</v>
      </c>
      <c r="E12" s="25" t="s">
        <v>160</v>
      </c>
      <c r="F12" s="25" t="s">
        <v>160</v>
      </c>
      <c r="G12" s="25" t="s">
        <v>162</v>
      </c>
      <c r="H12" s="28"/>
      <c r="I12" s="28"/>
      <c r="J12" s="28"/>
      <c r="K12" s="28"/>
      <c r="L12" s="28"/>
      <c r="M12" s="28"/>
      <c r="N12" s="19"/>
      <c r="O12" s="19"/>
      <c r="Q12" s="7">
        <f>Számolás!K23</f>
        <v>0</v>
      </c>
      <c r="R12" s="7">
        <f>Számolás!L23</f>
        <v>0</v>
      </c>
    </row>
    <row r="13" spans="2:19" x14ac:dyDescent="0.25">
      <c r="B13" s="21" t="s">
        <v>3</v>
      </c>
      <c r="C13" s="16" t="s">
        <v>34</v>
      </c>
      <c r="D13" s="25" t="s">
        <v>158</v>
      </c>
      <c r="E13" s="25" t="s">
        <v>160</v>
      </c>
      <c r="F13" s="25" t="s">
        <v>158</v>
      </c>
      <c r="G13" s="25" t="s">
        <v>158</v>
      </c>
      <c r="H13" s="28"/>
      <c r="I13" s="28"/>
      <c r="J13" s="28"/>
      <c r="K13" s="28"/>
      <c r="L13" s="28"/>
      <c r="M13" s="28"/>
      <c r="N13" s="19"/>
      <c r="O13" s="19"/>
      <c r="Q13" s="7">
        <f>Számolás!K24</f>
        <v>0</v>
      </c>
      <c r="R13" s="7">
        <f>Számolás!L24</f>
        <v>0</v>
      </c>
    </row>
    <row r="14" spans="2:19" x14ac:dyDescent="0.25">
      <c r="B14" s="21" t="s">
        <v>5</v>
      </c>
      <c r="C14" s="16" t="s">
        <v>35</v>
      </c>
      <c r="D14" s="25" t="s">
        <v>162</v>
      </c>
      <c r="E14" s="25" t="s">
        <v>158</v>
      </c>
      <c r="F14" s="25" t="s">
        <v>161</v>
      </c>
      <c r="G14" s="25" t="s">
        <v>159</v>
      </c>
      <c r="H14" s="28"/>
      <c r="I14" s="28"/>
      <c r="J14" s="28"/>
      <c r="K14" s="28"/>
      <c r="L14" s="28"/>
      <c r="M14" s="28"/>
      <c r="N14" s="19"/>
      <c r="O14" s="19"/>
      <c r="Q14" s="7">
        <f>Számolás!K25</f>
        <v>0</v>
      </c>
      <c r="R14" s="7">
        <f>Számolás!L25</f>
        <v>0</v>
      </c>
    </row>
    <row r="15" spans="2:19" x14ac:dyDescent="0.25">
      <c r="B15" s="21" t="s">
        <v>7</v>
      </c>
      <c r="C15" s="16" t="s">
        <v>36</v>
      </c>
      <c r="D15" s="25" t="s">
        <v>160</v>
      </c>
      <c r="E15" s="25" t="s">
        <v>158</v>
      </c>
      <c r="F15" s="25" t="s">
        <v>159</v>
      </c>
      <c r="G15" s="25" t="s">
        <v>158</v>
      </c>
      <c r="H15" s="28"/>
      <c r="I15" s="28"/>
      <c r="J15" s="28"/>
      <c r="K15" s="28"/>
      <c r="L15" s="28"/>
      <c r="M15" s="28"/>
      <c r="N15" s="19"/>
      <c r="O15" s="19"/>
    </row>
    <row r="16" spans="2:19" x14ac:dyDescent="0.25">
      <c r="B16" s="21" t="s">
        <v>9</v>
      </c>
      <c r="C16" s="16" t="s">
        <v>37</v>
      </c>
      <c r="D16" s="25" t="s">
        <v>160</v>
      </c>
      <c r="E16" s="25" t="s">
        <v>158</v>
      </c>
      <c r="F16" s="25" t="s">
        <v>162</v>
      </c>
      <c r="G16" s="25" t="s">
        <v>158</v>
      </c>
      <c r="H16" s="28"/>
      <c r="I16" s="28"/>
      <c r="J16" s="28"/>
      <c r="K16" s="28"/>
      <c r="L16" s="28"/>
      <c r="M16" s="28"/>
      <c r="N16" s="19"/>
      <c r="O16" s="19"/>
      <c r="Q16" s="11"/>
      <c r="R16" s="11"/>
      <c r="S16" s="11"/>
    </row>
    <row r="17" spans="2:19" x14ac:dyDescent="0.25">
      <c r="B17" s="21" t="s">
        <v>11</v>
      </c>
      <c r="C17" s="16" t="s">
        <v>38</v>
      </c>
      <c r="D17" s="25" t="s">
        <v>162</v>
      </c>
      <c r="E17" s="25" t="s">
        <v>162</v>
      </c>
      <c r="F17" s="25" t="s">
        <v>162</v>
      </c>
      <c r="G17" s="25" t="s">
        <v>160</v>
      </c>
      <c r="H17" s="28"/>
      <c r="I17" s="28"/>
      <c r="J17" s="28"/>
      <c r="K17" s="28"/>
      <c r="L17" s="28"/>
      <c r="M17" s="28"/>
      <c r="N17" s="19"/>
      <c r="O17" s="19"/>
      <c r="Q17" s="11"/>
      <c r="R17" s="11"/>
      <c r="S17" s="11"/>
    </row>
    <row r="18" spans="2:19" x14ac:dyDescent="0.25">
      <c r="B18" s="21" t="s">
        <v>13</v>
      </c>
      <c r="C18" s="16" t="s">
        <v>39</v>
      </c>
      <c r="D18" s="25" t="s">
        <v>158</v>
      </c>
      <c r="E18" s="25" t="s">
        <v>160</v>
      </c>
      <c r="F18" s="25" t="s">
        <v>158</v>
      </c>
      <c r="G18" s="25" t="s">
        <v>159</v>
      </c>
      <c r="H18" s="28"/>
      <c r="I18" s="28"/>
      <c r="J18" s="28"/>
      <c r="K18" s="28"/>
      <c r="L18" s="28"/>
      <c r="M18" s="28"/>
      <c r="N18" s="19"/>
      <c r="O18" s="19"/>
      <c r="Q18" s="11"/>
      <c r="R18" s="11"/>
      <c r="S18" s="11"/>
    </row>
    <row r="19" spans="2:19" x14ac:dyDescent="0.25">
      <c r="B19" s="21" t="s">
        <v>15</v>
      </c>
      <c r="C19" s="16" t="s">
        <v>40</v>
      </c>
      <c r="D19" s="25" t="s">
        <v>162</v>
      </c>
      <c r="E19" s="25" t="s">
        <v>158</v>
      </c>
      <c r="F19" s="25" t="s">
        <v>160</v>
      </c>
      <c r="G19" s="25" t="s">
        <v>160</v>
      </c>
      <c r="H19" s="28"/>
      <c r="I19" s="28"/>
      <c r="J19" s="28"/>
      <c r="K19" s="28"/>
      <c r="L19" s="28"/>
      <c r="M19" s="28"/>
      <c r="N19" s="19"/>
      <c r="O19" s="19"/>
      <c r="Q19" s="11"/>
      <c r="R19" s="11"/>
      <c r="S19" s="11"/>
    </row>
    <row r="20" spans="2:19" x14ac:dyDescent="0.25">
      <c r="B20" s="21" t="s">
        <v>17</v>
      </c>
      <c r="C20" s="16" t="s">
        <v>41</v>
      </c>
      <c r="D20" s="25" t="s">
        <v>158</v>
      </c>
      <c r="E20" s="25" t="s">
        <v>158</v>
      </c>
      <c r="F20" s="25" t="s">
        <v>159</v>
      </c>
      <c r="G20" s="25" t="s">
        <v>160</v>
      </c>
      <c r="H20" s="28"/>
      <c r="I20" s="28"/>
      <c r="J20" s="28"/>
      <c r="K20" s="28"/>
      <c r="L20" s="28"/>
      <c r="M20" s="28"/>
      <c r="N20" s="19"/>
      <c r="O20" s="19"/>
      <c r="Q20" s="11"/>
      <c r="R20" s="11"/>
      <c r="S20" s="11"/>
    </row>
    <row r="21" spans="2:19" x14ac:dyDescent="0.25">
      <c r="B21" s="21" t="s">
        <v>19</v>
      </c>
      <c r="C21" s="16" t="s">
        <v>42</v>
      </c>
      <c r="D21" s="25" t="s">
        <v>158</v>
      </c>
      <c r="E21" s="25" t="s">
        <v>158</v>
      </c>
      <c r="F21" s="25" t="s">
        <v>158</v>
      </c>
      <c r="G21" s="25" t="s">
        <v>159</v>
      </c>
      <c r="H21" s="28"/>
      <c r="I21" s="28"/>
      <c r="J21" s="28"/>
      <c r="K21" s="28"/>
      <c r="L21" s="28"/>
      <c r="M21" s="28"/>
      <c r="N21" s="19"/>
      <c r="O21" s="19"/>
      <c r="Q21" s="11"/>
      <c r="R21" s="11"/>
      <c r="S21" s="11"/>
    </row>
    <row r="22" spans="2:19" x14ac:dyDescent="0.25">
      <c r="B22" s="21" t="s">
        <v>106</v>
      </c>
      <c r="C22" s="16" t="s">
        <v>43</v>
      </c>
      <c r="D22" s="25" t="s">
        <v>159</v>
      </c>
      <c r="E22" s="25" t="s">
        <v>158</v>
      </c>
      <c r="F22" s="25" t="s">
        <v>162</v>
      </c>
      <c r="G22" s="25" t="s">
        <v>158</v>
      </c>
      <c r="H22" s="28"/>
      <c r="I22" s="28"/>
      <c r="J22" s="28"/>
      <c r="K22" s="28"/>
      <c r="L22" s="28"/>
      <c r="M22" s="28"/>
      <c r="N22" s="19"/>
      <c r="O22" s="19"/>
      <c r="Q22" s="11"/>
      <c r="R22" s="11"/>
      <c r="S22" s="11"/>
    </row>
    <row r="23" spans="2:19" x14ac:dyDescent="0.25">
      <c r="B23" s="21" t="s">
        <v>107</v>
      </c>
      <c r="C23" s="16" t="s">
        <v>44</v>
      </c>
      <c r="D23" s="25" t="s">
        <v>159</v>
      </c>
      <c r="E23" s="25" t="s">
        <v>159</v>
      </c>
      <c r="F23" s="25" t="s">
        <v>162</v>
      </c>
      <c r="G23" s="25" t="s">
        <v>160</v>
      </c>
      <c r="H23" s="28"/>
      <c r="I23" s="28"/>
      <c r="J23" s="28"/>
      <c r="K23" s="28"/>
      <c r="L23" s="28"/>
      <c r="M23" s="28"/>
      <c r="N23" s="19"/>
      <c r="O23" s="19"/>
      <c r="Q23" s="11"/>
      <c r="R23" s="11"/>
      <c r="S23" s="11"/>
    </row>
    <row r="24" spans="2:19" x14ac:dyDescent="0.25">
      <c r="B24" s="21" t="s">
        <v>108</v>
      </c>
      <c r="C24" s="16" t="s">
        <v>45</v>
      </c>
      <c r="D24" s="25" t="s">
        <v>158</v>
      </c>
      <c r="E24" s="25" t="s">
        <v>158</v>
      </c>
      <c r="F24" s="25" t="s">
        <v>158</v>
      </c>
      <c r="G24" s="25" t="s">
        <v>158</v>
      </c>
      <c r="H24" s="28"/>
      <c r="I24" s="28"/>
      <c r="J24" s="28"/>
      <c r="K24" s="28"/>
      <c r="L24" s="28"/>
      <c r="M24" s="28"/>
      <c r="N24" s="19"/>
      <c r="O24" s="19"/>
    </row>
    <row r="25" spans="2:19" x14ac:dyDescent="0.25">
      <c r="B25" s="21" t="s">
        <v>109</v>
      </c>
      <c r="C25" s="16" t="s">
        <v>46</v>
      </c>
      <c r="D25" s="25" t="s">
        <v>162</v>
      </c>
      <c r="E25" s="25" t="s">
        <v>160</v>
      </c>
      <c r="F25" s="25" t="s">
        <v>158</v>
      </c>
      <c r="G25" s="25" t="s">
        <v>160</v>
      </c>
      <c r="H25" s="28"/>
      <c r="I25" s="28"/>
      <c r="J25" s="28"/>
      <c r="K25" s="28"/>
      <c r="L25" s="28"/>
      <c r="M25" s="28"/>
      <c r="N25" s="19"/>
      <c r="O25" s="19"/>
    </row>
    <row r="26" spans="2:19" x14ac:dyDescent="0.25">
      <c r="B26" s="21" t="s">
        <v>110</v>
      </c>
      <c r="C26" s="16" t="s">
        <v>47</v>
      </c>
      <c r="D26" s="25" t="s">
        <v>158</v>
      </c>
      <c r="E26" s="25" t="s">
        <v>160</v>
      </c>
      <c r="F26" s="25" t="s">
        <v>161</v>
      </c>
      <c r="G26" s="25" t="s">
        <v>160</v>
      </c>
      <c r="H26" s="28"/>
      <c r="I26" s="28"/>
      <c r="J26" s="28"/>
      <c r="K26" s="28"/>
      <c r="L26" s="28"/>
      <c r="M26" s="28"/>
      <c r="N26" s="19"/>
      <c r="O26" s="19"/>
    </row>
    <row r="27" spans="2:19" x14ac:dyDescent="0.25">
      <c r="B27" s="21" t="s">
        <v>111</v>
      </c>
      <c r="C27" s="16" t="s">
        <v>48</v>
      </c>
      <c r="D27" s="25" t="s">
        <v>160</v>
      </c>
      <c r="E27" s="25" t="s">
        <v>159</v>
      </c>
      <c r="F27" s="25" t="s">
        <v>159</v>
      </c>
      <c r="G27" s="25" t="s">
        <v>158</v>
      </c>
      <c r="H27" s="28"/>
      <c r="I27" s="28"/>
      <c r="J27" s="28"/>
      <c r="K27" s="28"/>
      <c r="L27" s="28"/>
      <c r="M27" s="28"/>
      <c r="N27" s="19"/>
      <c r="O27" s="19"/>
    </row>
    <row r="28" spans="2:19" x14ac:dyDescent="0.25">
      <c r="B28" s="21" t="s">
        <v>112</v>
      </c>
      <c r="C28" s="16" t="s">
        <v>49</v>
      </c>
      <c r="D28" s="25" t="s">
        <v>160</v>
      </c>
      <c r="E28" s="25" t="s">
        <v>158</v>
      </c>
      <c r="F28" s="25" t="s">
        <v>158</v>
      </c>
      <c r="G28" s="25" t="s">
        <v>158</v>
      </c>
      <c r="H28" s="28"/>
      <c r="I28" s="28"/>
      <c r="J28" s="28"/>
      <c r="K28" s="28"/>
      <c r="L28" s="28"/>
      <c r="M28" s="28"/>
      <c r="N28" s="19"/>
      <c r="O28" s="19"/>
    </row>
    <row r="29" spans="2:19" x14ac:dyDescent="0.25">
      <c r="B29" s="21" t="s">
        <v>113</v>
      </c>
      <c r="C29" s="16" t="s">
        <v>50</v>
      </c>
      <c r="D29" s="25" t="s">
        <v>160</v>
      </c>
      <c r="E29" s="25" t="s">
        <v>160</v>
      </c>
      <c r="F29" s="25" t="s">
        <v>159</v>
      </c>
      <c r="G29" s="25" t="s">
        <v>160</v>
      </c>
      <c r="H29" s="28"/>
      <c r="I29" s="28"/>
      <c r="J29" s="28"/>
      <c r="K29" s="28"/>
      <c r="L29" s="28"/>
      <c r="M29" s="28"/>
      <c r="N29" s="19"/>
      <c r="O29" s="19"/>
    </row>
    <row r="30" spans="2:19" x14ac:dyDescent="0.25">
      <c r="B30" s="21" t="s">
        <v>114</v>
      </c>
      <c r="C30" s="16" t="s">
        <v>51</v>
      </c>
      <c r="D30" s="25" t="s">
        <v>158</v>
      </c>
      <c r="E30" s="25" t="s">
        <v>159</v>
      </c>
      <c r="F30" s="25" t="s">
        <v>159</v>
      </c>
      <c r="G30" s="25" t="s">
        <v>158</v>
      </c>
      <c r="H30" s="28"/>
      <c r="I30" s="28"/>
      <c r="J30" s="28"/>
      <c r="K30" s="28"/>
      <c r="L30" s="28"/>
      <c r="M30" s="28"/>
      <c r="N30" s="19"/>
      <c r="O30" s="19"/>
    </row>
    <row r="31" spans="2:19" x14ac:dyDescent="0.25">
      <c r="B31" s="21" t="s">
        <v>115</v>
      </c>
      <c r="C31" s="16" t="s">
        <v>52</v>
      </c>
      <c r="D31" s="25" t="s">
        <v>159</v>
      </c>
      <c r="E31" s="25" t="s">
        <v>159</v>
      </c>
      <c r="F31" s="25" t="s">
        <v>158</v>
      </c>
      <c r="G31" s="25" t="s">
        <v>160</v>
      </c>
      <c r="H31" s="28"/>
      <c r="I31" s="28"/>
      <c r="J31" s="28"/>
      <c r="K31" s="28"/>
      <c r="L31" s="28"/>
      <c r="M31" s="28"/>
      <c r="N31" s="19"/>
      <c r="O31" s="19"/>
    </row>
    <row r="32" spans="2:19" x14ac:dyDescent="0.25">
      <c r="B32" s="21" t="s">
        <v>116</v>
      </c>
      <c r="C32" s="16" t="s">
        <v>53</v>
      </c>
      <c r="D32" s="25" t="s">
        <v>158</v>
      </c>
      <c r="E32" s="25" t="s">
        <v>160</v>
      </c>
      <c r="F32" s="25" t="s">
        <v>160</v>
      </c>
      <c r="G32" s="25" t="s">
        <v>158</v>
      </c>
      <c r="H32" s="28"/>
      <c r="I32" s="28"/>
      <c r="J32" s="28"/>
      <c r="K32" s="28"/>
      <c r="L32" s="28"/>
      <c r="M32" s="28"/>
      <c r="N32" s="19"/>
      <c r="O32" s="19"/>
    </row>
    <row r="33" spans="2:18" x14ac:dyDescent="0.25">
      <c r="B33" s="21" t="s">
        <v>117</v>
      </c>
      <c r="C33" s="16" t="s">
        <v>54</v>
      </c>
      <c r="D33" s="25" t="s">
        <v>158</v>
      </c>
      <c r="E33" s="25" t="s">
        <v>159</v>
      </c>
      <c r="F33" s="25" t="s">
        <v>158</v>
      </c>
      <c r="G33" s="25" t="s">
        <v>161</v>
      </c>
      <c r="H33" s="28"/>
      <c r="I33" s="28"/>
      <c r="J33" s="28"/>
      <c r="K33" s="28"/>
      <c r="L33" s="28"/>
      <c r="M33" s="28"/>
      <c r="N33" s="19"/>
      <c r="O33" s="19"/>
    </row>
    <row r="34" spans="2:18" x14ac:dyDescent="0.25">
      <c r="B34" s="21" t="s">
        <v>118</v>
      </c>
      <c r="C34" s="16" t="s">
        <v>55</v>
      </c>
      <c r="D34" s="25" t="s">
        <v>160</v>
      </c>
      <c r="E34" s="25" t="s">
        <v>158</v>
      </c>
      <c r="F34" s="25" t="s">
        <v>158</v>
      </c>
      <c r="G34" s="25" t="s">
        <v>159</v>
      </c>
      <c r="H34" s="28"/>
      <c r="I34" s="28"/>
      <c r="J34" s="28"/>
      <c r="K34" s="28"/>
      <c r="L34" s="28"/>
      <c r="M34" s="28"/>
      <c r="N34" s="19"/>
      <c r="O34" s="19"/>
    </row>
    <row r="35" spans="2:18" x14ac:dyDescent="0.25">
      <c r="B35" s="21" t="s">
        <v>119</v>
      </c>
      <c r="C35" s="16" t="s">
        <v>56</v>
      </c>
      <c r="D35" s="25" t="s">
        <v>162</v>
      </c>
      <c r="E35" s="25" t="s">
        <v>158</v>
      </c>
      <c r="F35" s="25" t="s">
        <v>161</v>
      </c>
      <c r="G35" s="25" t="s">
        <v>159</v>
      </c>
      <c r="H35" s="28"/>
      <c r="I35" s="28"/>
      <c r="J35" s="28"/>
      <c r="K35" s="28"/>
      <c r="L35" s="28"/>
      <c r="M35" s="28"/>
      <c r="N35" s="19"/>
      <c r="O35" s="19"/>
    </row>
    <row r="36" spans="2:18" x14ac:dyDescent="0.25">
      <c r="B36" s="21" t="s">
        <v>120</v>
      </c>
      <c r="C36" s="16" t="s">
        <v>57</v>
      </c>
      <c r="D36" s="25" t="s">
        <v>159</v>
      </c>
      <c r="E36" s="25" t="s">
        <v>159</v>
      </c>
      <c r="F36" s="25" t="s">
        <v>162</v>
      </c>
      <c r="G36" s="25" t="s">
        <v>158</v>
      </c>
      <c r="H36" s="28"/>
      <c r="I36" s="28"/>
      <c r="J36" s="28"/>
      <c r="K36" s="28"/>
      <c r="L36" s="28"/>
      <c r="M36" s="28"/>
      <c r="N36" s="19"/>
      <c r="O36" s="19"/>
    </row>
    <row r="37" spans="2:18" x14ac:dyDescent="0.25">
      <c r="B37" s="21" t="s">
        <v>121</v>
      </c>
      <c r="C37" s="16" t="s">
        <v>59</v>
      </c>
      <c r="D37" s="25" t="s">
        <v>158</v>
      </c>
      <c r="E37" s="25" t="s">
        <v>158</v>
      </c>
      <c r="F37" s="25" t="s">
        <v>158</v>
      </c>
      <c r="G37" s="25" t="s">
        <v>161</v>
      </c>
      <c r="H37" s="28"/>
      <c r="I37" s="28"/>
      <c r="J37" s="28"/>
      <c r="K37" s="28"/>
      <c r="L37" s="28"/>
      <c r="M37" s="28"/>
      <c r="N37" s="19"/>
      <c r="O37" s="19"/>
      <c r="Q37" s="7">
        <f>Számolás!K26</f>
        <v>0</v>
      </c>
      <c r="R37" s="7">
        <f>Számolás!L26</f>
        <v>0</v>
      </c>
    </row>
    <row r="50" spans="22:22" x14ac:dyDescent="0.25">
      <c r="V50" s="1" t="s">
        <v>175</v>
      </c>
    </row>
  </sheetData>
  <mergeCells count="2">
    <mergeCell ref="J9:M9"/>
    <mergeCell ref="C7:S7"/>
  </mergeCells>
  <conditionalFormatting sqref="Q37:R37 Q12:R14">
    <cfRule type="cellIs" dxfId="1" priority="1" operator="equal">
      <formula>0</formula>
    </cfRule>
    <cfRule type="cellIs" dxfId="0" priority="2" operator="equal">
      <formula>1</formula>
    </cfRule>
  </conditionalFormatting>
  <pageMargins left="0.19685039370078741" right="0.19685039370078741" top="0.19685039370078741" bottom="0.19685039370078741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7"/>
  <sheetViews>
    <sheetView showRowColHeaders="0" zoomScale="85" zoomScaleNormal="85" workbookViewId="0">
      <selection activeCell="O25" sqref="O25"/>
    </sheetView>
  </sheetViews>
  <sheetFormatPr defaultRowHeight="15" x14ac:dyDescent="0.25"/>
  <cols>
    <col min="1" max="2" width="9.140625" style="1"/>
    <col min="3" max="3" width="18.5703125" style="1" bestFit="1" customWidth="1"/>
    <col min="4" max="16384" width="9.140625" style="1"/>
  </cols>
  <sheetData>
    <row r="3" spans="3:4" ht="18.75" x14ac:dyDescent="0.3">
      <c r="C3" s="38" t="str">
        <f>IF(Leírás!I9="","",Leírás!I9)</f>
        <v/>
      </c>
      <c r="D3" s="38"/>
    </row>
    <row r="5" spans="3:4" ht="18.75" x14ac:dyDescent="0.3">
      <c r="C5" s="34" t="s">
        <v>180</v>
      </c>
      <c r="D5" s="35">
        <f>Számolás!D28</f>
        <v>0</v>
      </c>
    </row>
    <row r="6" spans="3:4" ht="18.75" x14ac:dyDescent="0.3">
      <c r="C6" s="34"/>
    </row>
    <row r="7" spans="3:4" ht="18.75" x14ac:dyDescent="0.3">
      <c r="C7" s="34" t="s">
        <v>179</v>
      </c>
      <c r="D7" s="35">
        <f>Számolás!D29</f>
        <v>1</v>
      </c>
    </row>
  </sheetData>
  <sheetProtection algorithmName="SHA-512" hashValue="6iNEBnAYlr/Jxy8eMshUpIpLxJzaMHiOyuvXXemD7985b5UDxJ0HfHOf/DRrxYZH1VpusLPgQ7L0INAPczoFNA==" saltValue="zfJukpEfJV8JtjD5T+yvVQ==" spinCount="100000" sheet="1" objects="1" scenarios="1"/>
  <mergeCells count="1">
    <mergeCell ref="C3:D3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11</vt:i4>
      </vt:variant>
    </vt:vector>
  </HeadingPairs>
  <TitlesOfParts>
    <vt:vector size="11" baseType="lpstr">
      <vt:lpstr>Ha</vt:lpstr>
      <vt:lpstr>Leírás</vt:lpstr>
      <vt:lpstr>F1</vt:lpstr>
      <vt:lpstr>F2</vt:lpstr>
      <vt:lpstr>F3</vt:lpstr>
      <vt:lpstr>F4</vt:lpstr>
      <vt:lpstr>F5</vt:lpstr>
      <vt:lpstr>F6</vt:lpstr>
      <vt:lpstr>Eredmény</vt:lpstr>
      <vt:lpstr>Számolás</vt:lpstr>
      <vt:lpstr>Lista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2018-02-05T09:21:23Z</dcterms:modified>
</cp:coreProperties>
</file>