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üggvények" sheetId="1" r:id="rId1"/>
    <sheet name="F1" sheetId="8" r:id="rId2"/>
    <sheet name="F2" sheetId="2" r:id="rId3"/>
    <sheet name="F3" sheetId="3" r:id="rId4"/>
    <sheet name="F4" sheetId="4" r:id="rId5"/>
    <sheet name="F5" sheetId="9" r:id="rId6"/>
    <sheet name="számolás" sheetId="6" state="hidden" r:id="rId7"/>
    <sheet name="Lista" sheetId="7" state="hidden" r:id="rId8"/>
    <sheet name="Érdemjegy" sheetId="10" r:id="rId9"/>
  </sheets>
  <definedNames>
    <definedName name="lista">Lista!$B$3:$B$44</definedName>
  </definedNames>
  <calcPr calcId="162913"/>
</workbook>
</file>

<file path=xl/calcChain.xml><?xml version="1.0" encoding="utf-8"?>
<calcChain xmlns="http://schemas.openxmlformats.org/spreadsheetml/2006/main">
  <c r="D50" i="6" l="1"/>
  <c r="D51" i="6"/>
  <c r="E13" i="10" l="1"/>
  <c r="D3" i="10"/>
  <c r="K50" i="6"/>
  <c r="J50" i="6"/>
  <c r="K49" i="6"/>
  <c r="J49" i="6"/>
  <c r="K46" i="6"/>
  <c r="J46" i="6"/>
  <c r="K45" i="6"/>
  <c r="J45" i="6"/>
  <c r="M52" i="6"/>
  <c r="T52" i="6" s="1"/>
  <c r="U52" i="6" s="1"/>
  <c r="N45" i="6"/>
  <c r="U45" i="6" s="1"/>
  <c r="Q4" i="9" s="1"/>
  <c r="M45" i="6"/>
  <c r="T45" i="6" s="1"/>
  <c r="P4" i="9" s="1"/>
  <c r="S45" i="6" l="1"/>
  <c r="O4" i="9" s="1"/>
  <c r="S49" i="6"/>
  <c r="O5" i="9" s="1"/>
  <c r="Q7" i="9"/>
  <c r="N46" i="6"/>
  <c r="U46" i="6" s="1"/>
  <c r="Q5" i="9" s="1"/>
  <c r="M46" i="6"/>
  <c r="T46" i="6" s="1"/>
  <c r="P5" i="9" s="1"/>
  <c r="M50" i="6"/>
  <c r="T50" i="6" s="1"/>
  <c r="M49" i="6"/>
  <c r="T49" i="6" s="1"/>
  <c r="P6" i="9" s="1"/>
  <c r="C57" i="6"/>
  <c r="E57" i="6" s="1"/>
  <c r="P8" i="4" s="1"/>
  <c r="C56" i="6"/>
  <c r="E56" i="6" s="1"/>
  <c r="O8" i="4" s="1"/>
  <c r="C54" i="6"/>
  <c r="E54" i="6" s="1"/>
  <c r="P7" i="4" s="1"/>
  <c r="C53" i="6"/>
  <c r="E53" i="6" s="1"/>
  <c r="O7" i="4" s="1"/>
  <c r="C48" i="6"/>
  <c r="E48" i="6" s="1"/>
  <c r="P5" i="4" s="1"/>
  <c r="C47" i="6"/>
  <c r="E47" i="6" s="1"/>
  <c r="O5" i="4" s="1"/>
  <c r="D45" i="6"/>
  <c r="C45" i="6"/>
  <c r="C59" i="6"/>
  <c r="E59" i="6" s="1"/>
  <c r="F59" i="6" s="1"/>
  <c r="T56" i="6" l="1"/>
  <c r="G11" i="10" s="1"/>
  <c r="Q6" i="9"/>
  <c r="O9" i="4"/>
  <c r="E45" i="6"/>
  <c r="O4" i="4" s="1"/>
  <c r="C50" i="6"/>
  <c r="E50" i="6" s="1"/>
  <c r="O6" i="4" s="1"/>
  <c r="C51" i="6"/>
  <c r="E51" i="6" s="1"/>
  <c r="P6" i="4" s="1"/>
  <c r="L24" i="6"/>
  <c r="M24" i="6" s="1"/>
  <c r="T5" i="3" s="1"/>
  <c r="L23" i="6"/>
  <c r="M23" i="6" s="1"/>
  <c r="T4" i="3" s="1"/>
  <c r="L26" i="6"/>
  <c r="M26" i="6" s="1"/>
  <c r="T7" i="3" s="1"/>
  <c r="L25" i="6"/>
  <c r="M25" i="6" s="1"/>
  <c r="E35" i="6"/>
  <c r="G35" i="6" s="1"/>
  <c r="O9" i="2" s="1"/>
  <c r="E29" i="6"/>
  <c r="G29" i="6" s="1"/>
  <c r="P5" i="2" s="1"/>
  <c r="E28" i="6"/>
  <c r="G28" i="6" s="1"/>
  <c r="D25" i="6"/>
  <c r="F25" i="6" s="1"/>
  <c r="P4" i="2" s="1"/>
  <c r="D24" i="6"/>
  <c r="F24" i="6" s="1"/>
  <c r="E34" i="6"/>
  <c r="G34" i="6" s="1"/>
  <c r="O8" i="2" s="1"/>
  <c r="E33" i="6"/>
  <c r="G33" i="6" s="1"/>
  <c r="E25" i="6"/>
  <c r="G25" i="6" s="1"/>
  <c r="P6" i="2" s="1"/>
  <c r="E24" i="6"/>
  <c r="G24" i="6" s="1"/>
  <c r="O6" i="2" s="1"/>
  <c r="E62" i="6" l="1"/>
  <c r="G10" i="10" s="1"/>
  <c r="M29" i="6"/>
  <c r="G9" i="10" s="1"/>
  <c r="T6" i="3"/>
  <c r="H30" i="6"/>
  <c r="O5" i="2"/>
  <c r="O7" i="2"/>
  <c r="H36" i="6"/>
  <c r="O4" i="2"/>
  <c r="H26" i="6"/>
  <c r="J4" i="6"/>
  <c r="L4" i="6" s="1"/>
  <c r="P5" i="8" s="1"/>
  <c r="J5" i="6"/>
  <c r="L5" i="6" s="1"/>
  <c r="P6" i="8" s="1"/>
  <c r="J6" i="6"/>
  <c r="L6" i="6" s="1"/>
  <c r="P7" i="8" s="1"/>
  <c r="J7" i="6"/>
  <c r="L7" i="6" s="1"/>
  <c r="P8" i="8" s="1"/>
  <c r="J8" i="6"/>
  <c r="L8" i="6" s="1"/>
  <c r="P9" i="8" s="1"/>
  <c r="J3" i="6"/>
  <c r="L3" i="6" s="1"/>
  <c r="P4" i="8" s="1"/>
  <c r="I7" i="6"/>
  <c r="K7" i="6" s="1"/>
  <c r="O8" i="8" s="1"/>
  <c r="C4" i="6"/>
  <c r="D4" i="6" s="1"/>
  <c r="F8" i="1" s="1"/>
  <c r="C5" i="6"/>
  <c r="D5" i="6" s="1"/>
  <c r="F9" i="1" s="1"/>
  <c r="C6" i="6"/>
  <c r="C7" i="6"/>
  <c r="D7" i="6" s="1"/>
  <c r="F11" i="1" s="1"/>
  <c r="C8" i="6"/>
  <c r="D8" i="6" s="1"/>
  <c r="F12" i="1" s="1"/>
  <c r="C9" i="6"/>
  <c r="D9" i="6" s="1"/>
  <c r="F13" i="1" s="1"/>
  <c r="C10" i="6"/>
  <c r="C11" i="6"/>
  <c r="D11" i="6" s="1"/>
  <c r="F15" i="1" s="1"/>
  <c r="C12" i="6"/>
  <c r="D12" i="6" s="1"/>
  <c r="F16" i="1" s="1"/>
  <c r="D6" i="6"/>
  <c r="F10" i="1" s="1"/>
  <c r="D10" i="6"/>
  <c r="F14" i="1" s="1"/>
  <c r="C3" i="6"/>
  <c r="D3" i="6" s="1"/>
  <c r="F7" i="1" s="1"/>
  <c r="H38" i="6" l="1"/>
  <c r="G8" i="10" s="1"/>
  <c r="D16" i="6"/>
  <c r="G6" i="10" s="1"/>
  <c r="L11" i="6"/>
  <c r="G7" i="10" s="1"/>
  <c r="G13" i="10" l="1"/>
  <c r="E15" i="10" s="1"/>
</calcChain>
</file>

<file path=xl/sharedStrings.xml><?xml version="1.0" encoding="utf-8"?>
<sst xmlns="http://schemas.openxmlformats.org/spreadsheetml/2006/main" count="1124" uniqueCount="533">
  <si>
    <t>1.</t>
  </si>
  <si>
    <t>2.</t>
  </si>
  <si>
    <t>3.</t>
  </si>
  <si>
    <t>4.</t>
  </si>
  <si>
    <t>5.</t>
  </si>
  <si>
    <t>6.</t>
  </si>
  <si>
    <t xml:space="preserve">Megkeresi a keresett_érték-et a megadott keresési_tartomány-ban, és a keresett_érték keresési_tartományon belüli sorszámát adja eredményül. </t>
  </si>
  <si>
    <t xml:space="preserve">A függvény a tartomány terület első oszlopában kikeresi a megadott keresett_érték-et, majd a a képlet oszlop argumentumában megadott számú oszlopának a keresett_érték-kel azonos sorában található értéket adja eredményül. </t>
  </si>
  <si>
    <t xml:space="preserve">A tartomány terület sor sorának oszlop oszlopában található cella értékét adja eredményül. </t>
  </si>
  <si>
    <t>A függvény a tartomány terület első sorában kikeresi a megadott keresett_érték-et, majd a tartomány sor számú sorának azonos oszlopában található értéket adja eredményül.</t>
  </si>
  <si>
    <t>A függvény balról jobbra haladva megkeresi a keresett_szöveg első előfordulásának helyét a szöveg argumentumban.</t>
  </si>
  <si>
    <t>A függvény eredménye akkor IGAZ, ha minden állítás értéke IGAZ.</t>
  </si>
  <si>
    <t>7.</t>
  </si>
  <si>
    <t>8.</t>
  </si>
  <si>
    <t>9.</t>
  </si>
  <si>
    <t>10.</t>
  </si>
  <si>
    <t xml:space="preserve">Az állítás igazságtartalmától függően az igaz_érték vagy a hamis_érték argumentum értéket adja eredményül. </t>
  </si>
  <si>
    <t>A függvény az argumentumként megadott szöveg -eket egyetlen szöveggé összefűzve adja eredményül.</t>
  </si>
  <si>
    <t>A szám érték számjegyek számú tizedesre kerekített értékét adja eredményül. A kerekítés szabályinak megfelelően.</t>
  </si>
  <si>
    <t>A tartomány területen található k. legkisebb számértéket adja eredményül.</t>
  </si>
  <si>
    <t>ÁTLAG</t>
  </si>
  <si>
    <t>DARAB</t>
  </si>
  <si>
    <t>DARAB2</t>
  </si>
  <si>
    <t>DARABÜRES</t>
  </si>
  <si>
    <t>DARABTELI</t>
  </si>
  <si>
    <t>MAX</t>
  </si>
  <si>
    <t>MIN</t>
  </si>
  <si>
    <t>KICSI</t>
  </si>
  <si>
    <t>NAGY</t>
  </si>
  <si>
    <t>MÓDUSZ</t>
  </si>
  <si>
    <t>MEDIÁN</t>
  </si>
  <si>
    <t>ABS</t>
  </si>
  <si>
    <t>GYÖK</t>
  </si>
  <si>
    <t>HATVÁNY</t>
  </si>
  <si>
    <t>SZUM</t>
  </si>
  <si>
    <t>SZUMHA</t>
  </si>
  <si>
    <t>SZORZAT</t>
  </si>
  <si>
    <t>INT</t>
  </si>
  <si>
    <t>KEREKÍTÉS</t>
  </si>
  <si>
    <t>KEREK.FEL</t>
  </si>
  <si>
    <t>KEREK.LE</t>
  </si>
  <si>
    <t>CSONK</t>
  </si>
  <si>
    <t>PÁROS</t>
  </si>
  <si>
    <t>PÁRATLAN</t>
  </si>
  <si>
    <t>BAL</t>
  </si>
  <si>
    <t>ÉS</t>
  </si>
  <si>
    <t>HA</t>
  </si>
  <si>
    <t>HOSSZ</t>
  </si>
  <si>
    <t>JOBB</t>
  </si>
  <si>
    <t>MA</t>
  </si>
  <si>
    <t>MOST</t>
  </si>
  <si>
    <t>NEM</t>
  </si>
  <si>
    <t>ÖSSZEFŰZ</t>
  </si>
  <si>
    <t>PI</t>
  </si>
  <si>
    <t>SZÖVEG.KERES</t>
  </si>
  <si>
    <t>VAGY</t>
  </si>
  <si>
    <t>VÉL</t>
  </si>
  <si>
    <t>INDEX</t>
  </si>
  <si>
    <t>FKERES</t>
  </si>
  <si>
    <t>VKERES</t>
  </si>
  <si>
    <t>HOL.VAN</t>
  </si>
  <si>
    <r>
      <t xml:space="preserve">Válaszd ki a legördülő listából a megfelelőt! </t>
    </r>
    <r>
      <rPr>
        <sz val="11"/>
        <color theme="1"/>
        <rFont val="Calibri"/>
        <family val="2"/>
        <charset val="238"/>
        <scheme val="minor"/>
      </rPr>
      <t>(Nem csak "Mátrix" függvények vannak a feladatban!)</t>
    </r>
  </si>
  <si>
    <t>Törzsvásárlók</t>
  </si>
  <si>
    <t>Név</t>
  </si>
  <si>
    <t>Kártyaszám</t>
  </si>
  <si>
    <t>Város</t>
  </si>
  <si>
    <t>Utca</t>
  </si>
  <si>
    <t>Irányítószám</t>
  </si>
  <si>
    <t>Papp Judit</t>
  </si>
  <si>
    <t>Budapest</t>
  </si>
  <si>
    <t>Keresztúri út 210.</t>
  </si>
  <si>
    <t>Pióker Balázs</t>
  </si>
  <si>
    <t>Toldy F. u. 12.</t>
  </si>
  <si>
    <t>Maklári Ibolya</t>
  </si>
  <si>
    <t>Borkô u. 8.</t>
  </si>
  <si>
    <t>Péter Tímea</t>
  </si>
  <si>
    <t>Kövér Lajos u. 56.</t>
  </si>
  <si>
    <t>Végvári József</t>
  </si>
  <si>
    <t>Mészáros u. 48-54.</t>
  </si>
  <si>
    <t>Vanek Anna</t>
  </si>
  <si>
    <t>Rumbach S.u.6.</t>
  </si>
  <si>
    <t>Vass Pál</t>
  </si>
  <si>
    <t>Báthory u. 12.</t>
  </si>
  <si>
    <t>Véber Zoltán</t>
  </si>
  <si>
    <t>Hársfa u. 21.</t>
  </si>
  <si>
    <t>Varga Attila</t>
  </si>
  <si>
    <t>Huszár u. 7.</t>
  </si>
  <si>
    <t>Jászóy Zsolt</t>
  </si>
  <si>
    <t>Hungária krt. 140-144.</t>
  </si>
  <si>
    <t>Dobó László</t>
  </si>
  <si>
    <t>Mérnök u. 12.</t>
  </si>
  <si>
    <t>Szűcs Péter</t>
  </si>
  <si>
    <t>Csalogány u.13</t>
  </si>
  <si>
    <t>Herwerth Ottó</t>
  </si>
  <si>
    <t>Kôbányai út 47</t>
  </si>
  <si>
    <t>Marosi Krisztina</t>
  </si>
  <si>
    <t>Zápolya út 12.</t>
  </si>
  <si>
    <t>Keller Gézáné</t>
  </si>
  <si>
    <t>Duna u. 42.</t>
  </si>
  <si>
    <t>Gerlecz Krisztián</t>
  </si>
  <si>
    <t>Ferenc u. 137.</t>
  </si>
  <si>
    <t>Herwerth Bernadett</t>
  </si>
  <si>
    <t>Reviczky u. 4.</t>
  </si>
  <si>
    <t>Tolnay Sarolta</t>
  </si>
  <si>
    <t>Rákospatak u. 60/a</t>
  </si>
  <si>
    <t>Szerkovics Ilona</t>
  </si>
  <si>
    <t>Szabadság tér 11.</t>
  </si>
  <si>
    <t>Salga Gyula</t>
  </si>
  <si>
    <t>Széhet út 92.</t>
  </si>
  <si>
    <t>Magyar Ilona</t>
  </si>
  <si>
    <t>Teréz krt. 19</t>
  </si>
  <si>
    <t>Pöndör Tamás</t>
  </si>
  <si>
    <t>Fogadó u. 4.</t>
  </si>
  <si>
    <t>Forgács Zsuzsanna</t>
  </si>
  <si>
    <t>Üllôi út 1.</t>
  </si>
  <si>
    <t>Juhász Lászlóné</t>
  </si>
  <si>
    <t>Dávid Ferenc u. 6.</t>
  </si>
  <si>
    <t>Hernádi László</t>
  </si>
  <si>
    <t>Tó u. 1-5.</t>
  </si>
  <si>
    <t>Sóvölgyi Lajos</t>
  </si>
  <si>
    <t>Nagymezô u. 44.</t>
  </si>
  <si>
    <t>Dobsa Ottóné</t>
  </si>
  <si>
    <t>Gyepsor u. 1.</t>
  </si>
  <si>
    <t>Tarczai András</t>
  </si>
  <si>
    <t>Kékvirág u. 12.</t>
  </si>
  <si>
    <t>Aldrich Emese</t>
  </si>
  <si>
    <t>Bihar út 6.</t>
  </si>
  <si>
    <t>Sólyom Kálmánné</t>
  </si>
  <si>
    <t>Ganz u. 16.</t>
  </si>
  <si>
    <t>Dózsa Ferenc</t>
  </si>
  <si>
    <t>Eötvös u. 12-15.</t>
  </si>
  <si>
    <t>Folyamôr u. 9-11.</t>
  </si>
  <si>
    <t>Buchern Lajosné</t>
  </si>
  <si>
    <t>Zádor u. 4.</t>
  </si>
  <si>
    <t>Moór Zoltánné</t>
  </si>
  <si>
    <t>Gyömrôi út 199.</t>
  </si>
  <si>
    <t>Godár Gyula</t>
  </si>
  <si>
    <t>Vörösmarty tér 114.</t>
  </si>
  <si>
    <t>Czeglédi Ferenc</t>
  </si>
  <si>
    <t>Róbert K. krt.11-44</t>
  </si>
  <si>
    <t>Derkovits Ottóné</t>
  </si>
  <si>
    <t>Szigony u. 10.</t>
  </si>
  <si>
    <t>Kovács Zoe</t>
  </si>
  <si>
    <t>Rumbach S. u. 14.</t>
  </si>
  <si>
    <t>Sztankay Attila</t>
  </si>
  <si>
    <t>Állomás u. 3.</t>
  </si>
  <si>
    <t>Varju Kinga</t>
  </si>
  <si>
    <t>Hess András tér 1-3.</t>
  </si>
  <si>
    <t>Domány Mária</t>
  </si>
  <si>
    <t>Székesfehérvár</t>
  </si>
  <si>
    <t>Akadémia u. 1-3.</t>
  </si>
  <si>
    <t>Hosszu Borbála</t>
  </si>
  <si>
    <t>Amerikai út 13.</t>
  </si>
  <si>
    <t>Farkasházi Katalin</t>
  </si>
  <si>
    <t>Belgrád rkp. 27.</t>
  </si>
  <si>
    <t>Demjén Zoltán</t>
  </si>
  <si>
    <t>Mester u. 11.</t>
  </si>
  <si>
    <t>Kováts Jutka</t>
  </si>
  <si>
    <t>Váci út 23-27.</t>
  </si>
  <si>
    <t>Szűcs Beatrix</t>
  </si>
  <si>
    <t>Zay u. 24.</t>
  </si>
  <si>
    <t>Bujdosó Lászlóné</t>
  </si>
  <si>
    <t>Diószegi út 60/A</t>
  </si>
  <si>
    <t>Petrus Kata</t>
  </si>
  <si>
    <t>Erzsébet tér 4.</t>
  </si>
  <si>
    <t>Vágó Kitti</t>
  </si>
  <si>
    <t>Rottenbiller u. 21.</t>
  </si>
  <si>
    <t>Fazekas Gabriella</t>
  </si>
  <si>
    <t>Nagydiófa u.5.</t>
  </si>
  <si>
    <t>Bocskor Zsuzsanna</t>
  </si>
  <si>
    <t>Gizella u. 42-44.</t>
  </si>
  <si>
    <t>Sánta Henriett</t>
  </si>
  <si>
    <t>Budafoki út 95.</t>
  </si>
  <si>
    <t>Egedi József</t>
  </si>
  <si>
    <t>Horváth T. tér 8.</t>
  </si>
  <si>
    <t>Szil Éva</t>
  </si>
  <si>
    <t>Attila u. 71. IV/3</t>
  </si>
  <si>
    <t>Veres Éva</t>
  </si>
  <si>
    <t>Haller u.76. II/8.</t>
  </si>
  <si>
    <t>Szabó Alexandra</t>
  </si>
  <si>
    <t>Lánchíd u. 5.</t>
  </si>
  <si>
    <t>Antal Éva</t>
  </si>
  <si>
    <t>Váci út 81-85.</t>
  </si>
  <si>
    <t>Juhász Andrásné</t>
  </si>
  <si>
    <t>Szombathely</t>
  </si>
  <si>
    <t>Balaton u. 4.</t>
  </si>
  <si>
    <t>Németh Józsefné</t>
  </si>
  <si>
    <t>Bükk stny. 9.</t>
  </si>
  <si>
    <t>Pásztor Péter</t>
  </si>
  <si>
    <t>Petőfi u. 10.</t>
  </si>
  <si>
    <t>Mórász Ferenc</t>
  </si>
  <si>
    <t>Krogenhaber u. 43.</t>
  </si>
  <si>
    <t>Rákosréti Pál</t>
  </si>
  <si>
    <t>Nyár u. 2</t>
  </si>
  <si>
    <t>Pető Endre</t>
  </si>
  <si>
    <t>Dávid u. 11.</t>
  </si>
  <si>
    <t>0.</t>
  </si>
  <si>
    <t>Nyíregyháza</t>
  </si>
  <si>
    <t>Hány budapesti lakos van a táblázatban?</t>
  </si>
  <si>
    <t>Melyik városban lakik Domány Mária?</t>
  </si>
  <si>
    <t>Dabas</t>
  </si>
  <si>
    <t>Melyik utcában lakik az egyetlen Dabasi lakos?</t>
  </si>
  <si>
    <t>Hogy hívják az egyetlen dabasi lakost?</t>
  </si>
  <si>
    <t>Keresd ki az első fehér téglalapba a kártyaszámok középső értékét, majd a mellette lévő fehér cellába keresd ki, hogy mi a neve a kértyatulajdonosnak!</t>
  </si>
  <si>
    <t>Melyik város rendelkezik a legnagyobb irányítószámmal?</t>
  </si>
  <si>
    <t>Nagy Zoltán</t>
  </si>
  <si>
    <t>Formázd a táblát a következőképpen: a.) lásd el vékony fekete szegéllyel a teljes táblázatot; b.) egyesítsd a Törzsvásárlók sort; c.) a fejlécben lévő szöveg (első !két sor) legyen félkövér és középre rendezett;</t>
  </si>
  <si>
    <t>Belépett</t>
  </si>
  <si>
    <t>Beosztás</t>
  </si>
  <si>
    <t>Végzettség</t>
  </si>
  <si>
    <t>Heiter Lőrinc</t>
  </si>
  <si>
    <t>Osztályvezető</t>
  </si>
  <si>
    <t>F</t>
  </si>
  <si>
    <t>Fehér András</t>
  </si>
  <si>
    <t>Csoportvezető</t>
  </si>
  <si>
    <t>K</t>
  </si>
  <si>
    <t>Kosinszky Orsolya</t>
  </si>
  <si>
    <t>Dolgozó</t>
  </si>
  <si>
    <t>A</t>
  </si>
  <si>
    <t>Bujdosó Ildikó</t>
  </si>
  <si>
    <t>Igazgató</t>
  </si>
  <si>
    <t>Eng Miklós</t>
  </si>
  <si>
    <t>Puskás Balázs</t>
  </si>
  <si>
    <t>Zsíros Mihály</t>
  </si>
  <si>
    <t>Draskovits Ágnes</t>
  </si>
  <si>
    <t>Meggyes Béláné</t>
  </si>
  <si>
    <t>Sági Imréné</t>
  </si>
  <si>
    <t>Varga Domonkos</t>
  </si>
  <si>
    <t>T</t>
  </si>
  <si>
    <t>Gyulai Katalin</t>
  </si>
  <si>
    <t>Wendler Attiláné</t>
  </si>
  <si>
    <t>Tóth Tímea</t>
  </si>
  <si>
    <t>Czeglédi Borbála</t>
  </si>
  <si>
    <t>Zsiga György</t>
  </si>
  <si>
    <t>Vincze Kinga</t>
  </si>
  <si>
    <t>Gábora Zsófia</t>
  </si>
  <si>
    <t>Pasek Gabriella</t>
  </si>
  <si>
    <t>Bazsó Béláné</t>
  </si>
  <si>
    <t>Engelhardt Ágnes</t>
  </si>
  <si>
    <t>Vincze Péterné</t>
  </si>
  <si>
    <t>Bozóky Barbara</t>
  </si>
  <si>
    <t>Moletz Csaba</t>
  </si>
  <si>
    <t>Bartos Éva</t>
  </si>
  <si>
    <t>Marsovszki Gyula</t>
  </si>
  <si>
    <t>Malek Jenő</t>
  </si>
  <si>
    <t>Adamszki Imre</t>
  </si>
  <si>
    <t>Harsányi Tamás</t>
  </si>
  <si>
    <t>Csukás Hilda</t>
  </si>
  <si>
    <t>Havasi Orsolya</t>
  </si>
  <si>
    <t>Varga István</t>
  </si>
  <si>
    <t>Jenei Dénes</t>
  </si>
  <si>
    <t>Gombos Andrea</t>
  </si>
  <si>
    <t>Fekete László</t>
  </si>
  <si>
    <t>Lates Sándor</t>
  </si>
  <si>
    <t>Verebélyi Tibor</t>
  </si>
  <si>
    <t>Sásdi Zoltán</t>
  </si>
  <si>
    <t>Beliczai Krisztina</t>
  </si>
  <si>
    <t>Hámori Rita</t>
  </si>
  <si>
    <t>Csillag László</t>
  </si>
  <si>
    <t>Óvári Andrea</t>
  </si>
  <si>
    <t>Majoros László</t>
  </si>
  <si>
    <t>Diner Géza</t>
  </si>
  <si>
    <t>Nagy István</t>
  </si>
  <si>
    <t>Végh Gáborné</t>
  </si>
  <si>
    <t>Fajván Tibor</t>
  </si>
  <si>
    <t>Hegede Jánosné</t>
  </si>
  <si>
    <t>Trombitás Károly</t>
  </si>
  <si>
    <t>Palczer Józsefné</t>
  </si>
  <si>
    <t>Unyi Istvánné</t>
  </si>
  <si>
    <t>Szotyori Endre</t>
  </si>
  <si>
    <t>Gáber Gusztáv</t>
  </si>
  <si>
    <t>Angyal György</t>
  </si>
  <si>
    <t>Angi József</t>
  </si>
  <si>
    <t>Sikes István</t>
  </si>
  <si>
    <t>Jeck János</t>
  </si>
  <si>
    <t>Essősy Tamás</t>
  </si>
  <si>
    <t>Vadász Ferenc</t>
  </si>
  <si>
    <t>Kérészy Emese</t>
  </si>
  <si>
    <t>Bebiák Xénia</t>
  </si>
  <si>
    <t>Csiszér Sándor</t>
  </si>
  <si>
    <t>Brego Mária</t>
  </si>
  <si>
    <t>Kalenda István</t>
  </si>
  <si>
    <t>Szántó Ibolya</t>
  </si>
  <si>
    <t>Major Hajnalka</t>
  </si>
  <si>
    <t>Mezei József</t>
  </si>
  <si>
    <t>Turcsák Géza</t>
  </si>
  <si>
    <t>Uranovszky László</t>
  </si>
  <si>
    <t>Kun Annamária</t>
  </si>
  <si>
    <t>Apáczky Károly</t>
  </si>
  <si>
    <t>Markhot Domokos</t>
  </si>
  <si>
    <t>Tóth Zoltán</t>
  </si>
  <si>
    <t>Antal Gáborné</t>
  </si>
  <si>
    <t>Bilsizky Barnabás</t>
  </si>
  <si>
    <t>Rankasz Mária</t>
  </si>
  <si>
    <t>Barcsa József</t>
  </si>
  <si>
    <t>Bíró Zsófia</t>
  </si>
  <si>
    <t>Urbán Magdolna</t>
  </si>
  <si>
    <t>Páldi Attila</t>
  </si>
  <si>
    <t>Furuglyás Károly</t>
  </si>
  <si>
    <t>Zsigmond Tamara</t>
  </si>
  <si>
    <t>Aczél Andor</t>
  </si>
  <si>
    <t>Vázsonyi Béláné</t>
  </si>
  <si>
    <t>Baranyay Beáta</t>
  </si>
  <si>
    <t>Sarbó Zsuzsanna</t>
  </si>
  <si>
    <t>Mondok Lászlóné</t>
  </si>
  <si>
    <t>Madarász Balázs</t>
  </si>
  <si>
    <t>Pető Leila</t>
  </si>
  <si>
    <t>Danyi Boglárka</t>
  </si>
  <si>
    <t>Varga Krisztina</t>
  </si>
  <si>
    <t>Ballér Istvánné</t>
  </si>
  <si>
    <t>Tarján Adrienn</t>
  </si>
  <si>
    <t>Fülöp Ágnes</t>
  </si>
  <si>
    <t>Gurbán Zsuzsa</t>
  </si>
  <si>
    <t>Császár Enikő</t>
  </si>
  <si>
    <t>Kaldau Ferenc</t>
  </si>
  <si>
    <t>Réti Attila</t>
  </si>
  <si>
    <t>Simon Cecília</t>
  </si>
  <si>
    <t>Lovász János</t>
  </si>
  <si>
    <t>Szőke Ágnes</t>
  </si>
  <si>
    <t>Löbl Ilona</t>
  </si>
  <si>
    <t>Adorján István</t>
  </si>
  <si>
    <t>Angi Árpád</t>
  </si>
  <si>
    <t>Licska Lajos</t>
  </si>
  <si>
    <t>Kellner Gábor</t>
  </si>
  <si>
    <t>Bradák András</t>
  </si>
  <si>
    <t>Inczefi Judit</t>
  </si>
  <si>
    <t>Szakáll Pálné</t>
  </si>
  <si>
    <t>Rebró Ferenc</t>
  </si>
  <si>
    <t>Kiss Attila</t>
  </si>
  <si>
    <t>Rákosfalvi Istvánné</t>
  </si>
  <si>
    <t>Nádai Borbála</t>
  </si>
  <si>
    <t>Neiger Péterné</t>
  </si>
  <si>
    <t>Marlok András</t>
  </si>
  <si>
    <t>Bittera Zsófia</t>
  </si>
  <si>
    <t>Sziládi József</t>
  </si>
  <si>
    <t>Skarka Cecília</t>
  </si>
  <si>
    <t>Ádám Gábor</t>
  </si>
  <si>
    <t>Bakos Zoltán</t>
  </si>
  <si>
    <t>Schultze Beatrix</t>
  </si>
  <si>
    <t>Sárváry Attiláné</t>
  </si>
  <si>
    <t>Madest Piroska</t>
  </si>
  <si>
    <t>Lantai Gábor</t>
  </si>
  <si>
    <t>Jorga Béláné</t>
  </si>
  <si>
    <t>Gyűrű Éva</t>
  </si>
  <si>
    <t>Kovács Krisztina</t>
  </si>
  <si>
    <t>Papp Dániel</t>
  </si>
  <si>
    <t>Farkas Zoltán</t>
  </si>
  <si>
    <t>Fohn János</t>
  </si>
  <si>
    <t>Setét István</t>
  </si>
  <si>
    <t>Hedvicsek Ferenc</t>
  </si>
  <si>
    <t>Bakó Judit</t>
  </si>
  <si>
    <t>Nagy Imréné</t>
  </si>
  <si>
    <t>Babós Éva</t>
  </si>
  <si>
    <t>Cser Ádám</t>
  </si>
  <si>
    <t>Habi Károly</t>
  </si>
  <si>
    <t>Bajkó Ferencné</t>
  </si>
  <si>
    <t>Baranyay Éva</t>
  </si>
  <si>
    <t>Udud György</t>
  </si>
  <si>
    <t>Györey András</t>
  </si>
  <si>
    <t>Bittner Nóra</t>
  </si>
  <si>
    <t>Fábri Ingrid</t>
  </si>
  <si>
    <t>Kuhn Henrik</t>
  </si>
  <si>
    <t>Bíró Helga</t>
  </si>
  <si>
    <t>Jozaf Márton</t>
  </si>
  <si>
    <t>Csukárdi Éva</t>
  </si>
  <si>
    <t>Fizetési csoport</t>
  </si>
  <si>
    <r>
      <rPr>
        <b/>
        <sz val="11"/>
        <color theme="1"/>
        <rFont val="Calibri"/>
        <family val="2"/>
        <charset val="238"/>
        <scheme val="minor"/>
      </rPr>
      <t xml:space="preserve">Válaszolj a következő kérdésekre a fehér cellákba függvények segítségével! </t>
    </r>
    <r>
      <rPr>
        <sz val="11"/>
        <color theme="1"/>
        <rFont val="Calibri"/>
        <family val="2"/>
        <scheme val="minor"/>
      </rPr>
      <t>(Nem csak "Mátrix" függvények vannak!) Segédtáblát jobbra az üres részen készíthetsz!</t>
    </r>
  </si>
  <si>
    <t>Darab</t>
  </si>
  <si>
    <t>Fizetés</t>
  </si>
  <si>
    <t>B</t>
  </si>
  <si>
    <t>A jobb oldali kis táblázatba ("A" segédtábla) számold meg, hogy hány darab alap, közép, és felfőfoku végzettséggel rendelkező dolgozó van! Egyetlen másolható képletet használj!</t>
  </si>
  <si>
    <t>Készíts segédtáblát ("B" segédtábla), melybe felveszed a fizetési osztályokhoz tartozó összegeket! 1-es 120000 Ft, a 2-es 180000 Ft, a 3-as 250000 Ft, a 4-es 380000 Ft-ot keresnek! Aztán készíts egyetlen képletet, melyet másolva kitöltöd a "Fizetés" oszlopot a megfelelő összegekkel4</t>
  </si>
  <si>
    <t>Keresd ki függvénnyel, hogy Jenei Dénes mennyit keres!</t>
  </si>
  <si>
    <t>Keresd ki függvénnyel, hogy ki dolgozik a legrégebben a vállaltnál!</t>
  </si>
  <si>
    <t>Milyen beosztásban van az a dolgozó, akit 10. -nek vettek fel a vállalatba!</t>
  </si>
  <si>
    <t>Fizetési csop</t>
  </si>
  <si>
    <t>Összeg</t>
  </si>
  <si>
    <t>Hozzál létre fizetési csoportokat 1-4-ig! Aki dolgozó azt sorold az 1-es kategóriába, a csoportvezetőket 2-es, az osztályvezetőket 3-as, az igazgatókat 4-es csoportba! ( Ezt a feladatot, HA függvénnyel, vagy FKERES fügvénnyel is megoldhatot. Az FKERES az egyszerűbb, rövidebb, de az FKERES-hez segédtábált kell készítened!)</t>
  </si>
  <si>
    <t>F1</t>
  </si>
  <si>
    <t>F2</t>
  </si>
  <si>
    <t>Lásd el vékony fekete szegéllyel a teljes táblázatot! A fejlécben legyen a szöveg középre rendezve, és legynek félkövérek a betűk! A besuztás, fizetési csoport, és a végzettség oszlopok tartalma legyen cellán bellül középre rendezve! Majd a fizetésnél a számok legyenek Ft-ra állítva tizedesek nélkül!</t>
  </si>
  <si>
    <t>Városok távolsága</t>
  </si>
  <si>
    <t>Amszterdam</t>
  </si>
  <si>
    <t>Ankara</t>
  </si>
  <si>
    <t>Athén</t>
  </si>
  <si>
    <t>Barcelona</t>
  </si>
  <si>
    <t>Bari</t>
  </si>
  <si>
    <t>Belgrád</t>
  </si>
  <si>
    <t>Berlin</t>
  </si>
  <si>
    <t>Bordeaux</t>
  </si>
  <si>
    <t>Brüsszel</t>
  </si>
  <si>
    <t>Bukarest</t>
  </si>
  <si>
    <t>Calais</t>
  </si>
  <si>
    <t>Dublin</t>
  </si>
  <si>
    <t>Melyik város van legmesszebb Budapesttől?</t>
  </si>
  <si>
    <t>Melyik város van harmadik legközelebb Dublintól?</t>
  </si>
  <si>
    <t>F3</t>
  </si>
  <si>
    <t>A távolságok legyenek "km"-ben megadva! A fejlécekben legyen félkövér és középre rendezett a szöveg (oszlop és sor fejléc is)!</t>
  </si>
  <si>
    <t>VKERES függvénnyel határozd meg, hogy milyen messze van egymástól Belgrád és Athén!</t>
  </si>
  <si>
    <t>A városok közül, hányadik helyen van Calais? (Mármint a felsorolásban!)</t>
  </si>
  <si>
    <t>Mai dátum:</t>
  </si>
  <si>
    <t>Általános</t>
  </si>
  <si>
    <t>Bizalmas</t>
  </si>
  <si>
    <t>Vezető</t>
  </si>
  <si>
    <t>V</t>
  </si>
  <si>
    <t>Sorszám</t>
  </si>
  <si>
    <t>Született</t>
  </si>
  <si>
    <t>Kód</t>
  </si>
  <si>
    <t>B-1986-02</t>
  </si>
  <si>
    <t>A-1986-12</t>
  </si>
  <si>
    <t>B-2000-01</t>
  </si>
  <si>
    <t>A-1995-09</t>
  </si>
  <si>
    <t>A-1984-07</t>
  </si>
  <si>
    <t>A-1988-11</t>
  </si>
  <si>
    <t>B-1988-09</t>
  </si>
  <si>
    <t>A-1995-11</t>
  </si>
  <si>
    <t>A-2000-06</t>
  </si>
  <si>
    <t>A-1997-11</t>
  </si>
  <si>
    <t>A-1989-06</t>
  </si>
  <si>
    <t>A-1985-08</t>
  </si>
  <si>
    <t>A-1982-04</t>
  </si>
  <si>
    <t>A-2000-11</t>
  </si>
  <si>
    <t>A-1999-12</t>
  </si>
  <si>
    <t>A-1990-07</t>
  </si>
  <si>
    <t>V-1997-05</t>
  </si>
  <si>
    <t>A-1982-01</t>
  </si>
  <si>
    <t>A-1997-01</t>
  </si>
  <si>
    <t>A-1994-07</t>
  </si>
  <si>
    <t>A-1993-05</t>
  </si>
  <si>
    <t>B-1998-01</t>
  </si>
  <si>
    <t>A-1987-03</t>
  </si>
  <si>
    <t>A-1991-11</t>
  </si>
  <si>
    <t>A-1994-09</t>
  </si>
  <si>
    <t>V-1990-09</t>
  </si>
  <si>
    <t>B-1998-07</t>
  </si>
  <si>
    <t>A-1986-07</t>
  </si>
  <si>
    <t>A-1996-09</t>
  </si>
  <si>
    <t>A-1985-03</t>
  </si>
  <si>
    <t>A-1989-11</t>
  </si>
  <si>
    <t>A-1990-06</t>
  </si>
  <si>
    <t>B-1996-12</t>
  </si>
  <si>
    <t>A-1985-11</t>
  </si>
  <si>
    <t>B-1999-11</t>
  </si>
  <si>
    <t>A-1993-11</t>
  </si>
  <si>
    <t>A-1988-02</t>
  </si>
  <si>
    <t>A-1999-10</t>
  </si>
  <si>
    <t>B-2008-08</t>
  </si>
  <si>
    <t>A-2000-12</t>
  </si>
  <si>
    <t>A-1997-02</t>
  </si>
  <si>
    <t>B-1997-03</t>
  </si>
  <si>
    <t>A-1979-04</t>
  </si>
  <si>
    <t>A-1986-02</t>
  </si>
  <si>
    <t>A-1981-05</t>
  </si>
  <si>
    <t>V-1992-10</t>
  </si>
  <si>
    <t>A-1999-02</t>
  </si>
  <si>
    <t>A-1996-05</t>
  </si>
  <si>
    <t>A-1999-09</t>
  </si>
  <si>
    <t>A-1996-12</t>
  </si>
  <si>
    <t>B-1994-12</t>
  </si>
  <si>
    <t>A-1988-01</t>
  </si>
  <si>
    <t>A-1992-04</t>
  </si>
  <si>
    <t>V-1999-02</t>
  </si>
  <si>
    <t>B-1996-08</t>
  </si>
  <si>
    <t>A-1988-05</t>
  </si>
  <si>
    <t>A-1980-09</t>
  </si>
  <si>
    <t>A-1996-08</t>
  </si>
  <si>
    <t>A-2000-01</t>
  </si>
  <si>
    <t>A-1992-01</t>
  </si>
  <si>
    <t>A-1987-12</t>
  </si>
  <si>
    <t>A-1996-03</t>
  </si>
  <si>
    <t>A-1998-09</t>
  </si>
  <si>
    <t>A-1991-06</t>
  </si>
  <si>
    <t>A-1990-03</t>
  </si>
  <si>
    <t>A-1994-05</t>
  </si>
  <si>
    <t>B-1999-09</t>
  </si>
  <si>
    <t>A-1997-09</t>
  </si>
  <si>
    <t>B-1998-12</t>
  </si>
  <si>
    <t>B-1996-09</t>
  </si>
  <si>
    <t>A-1985-12</t>
  </si>
  <si>
    <t>B-1988-04</t>
  </si>
  <si>
    <t>A-1991-02</t>
  </si>
  <si>
    <t>B-1983-02</t>
  </si>
  <si>
    <t>A-1993-08</t>
  </si>
  <si>
    <t>V-1991-11</t>
  </si>
  <si>
    <t>A-1989-07</t>
  </si>
  <si>
    <t>A-1987-01</t>
  </si>
  <si>
    <t>A-1991-03</t>
  </si>
  <si>
    <t>V-1994-03</t>
  </si>
  <si>
    <t>A-1999-03</t>
  </si>
  <si>
    <t>A-1995-03</t>
  </si>
  <si>
    <t>A-1998-12</t>
  </si>
  <si>
    <t>A-1997-12</t>
  </si>
  <si>
    <t>A-1984-02</t>
  </si>
  <si>
    <t>A-1992-02</t>
  </si>
  <si>
    <t>A-1991-09</t>
  </si>
  <si>
    <t>A-1991-10</t>
  </si>
  <si>
    <t>Életkor</t>
  </si>
  <si>
    <t>Segéd_2</t>
  </si>
  <si>
    <t>Segéd_1</t>
  </si>
  <si>
    <r>
      <rPr>
        <b/>
        <sz val="11"/>
        <color theme="1"/>
        <rFont val="Calibri"/>
        <family val="2"/>
        <charset val="238"/>
        <scheme val="minor"/>
      </rPr>
      <t xml:space="preserve">Válaszolj a következő kérdésekre a fehér cellákba függvények segítségével! </t>
    </r>
    <r>
      <rPr>
        <sz val="11"/>
        <color theme="1"/>
        <rFont val="Calibri"/>
        <family val="2"/>
        <scheme val="minor"/>
      </rPr>
      <t>(Nem csak "Mátrix" függvények vannak!) Segédtáblát alul az üres részen készíthetsz!</t>
    </r>
  </si>
  <si>
    <t>Töltsd ki a "Sorszám" oszlopot értelem szerűen! A fejlécben lévő szöveg legyen félkövér ée középre rendezett! A "Született" oszlopban a cellaformátumot állítsd át "Dátum"-ra!</t>
  </si>
  <si>
    <t>A "Mai dátum" melleti fehér cellába írasd ki a mindig aktuális mai dátumot függvénnyel!</t>
  </si>
  <si>
    <t>A "Segéd_1" oszlopba, vedd le a születési évet a teljes dátumból!</t>
  </si>
  <si>
    <t>Majd a "Mai dátum" felhasználásával számold ki, hogy mennyi idős a dolgozó! (Cellaformátum legyen "Általános"!)</t>
  </si>
  <si>
    <t>A "Segéd_2"-be vedd le az első betűt a "Kód"-ról!</t>
  </si>
  <si>
    <t>Majd az előző oszlop felhasználásával jelenítsd meg a "Beosztás" oszlopban, hogy ki milyen beosztásban van! (Használd fel a fenti kis táblázatot!)</t>
  </si>
  <si>
    <t>Ki a legidősebb dolgozó?</t>
  </si>
  <si>
    <t>F4</t>
  </si>
  <si>
    <t>Pontszám</t>
  </si>
  <si>
    <t>Érdemjegy</t>
  </si>
  <si>
    <t>Érdemjegy számmal</t>
  </si>
  <si>
    <t>Érdemjegy szöveggel</t>
  </si>
  <si>
    <t>Elégséges</t>
  </si>
  <si>
    <t>Közepes</t>
  </si>
  <si>
    <t>C</t>
  </si>
  <si>
    <t>Kié lett a legjobb elégséges dolgozat?</t>
  </si>
  <si>
    <t>A fejlécben lévő szöveg legyen félkövér és középre rendezett! A mintázata a fejlécnek legyen kék!</t>
  </si>
  <si>
    <t>Írasd ki szöveggel az érdemjegyeket az utolsó oszlopba! (Elégtelen; Elégséges; Közepes; Jó; Jeles)</t>
  </si>
  <si>
    <t>Számold meg, hogy az adott érdemjegyből hány darab van! A "C" táblázatba!</t>
  </si>
  <si>
    <t>Határozd meg az "A" segédtábla segítségével FKERES függvénnyel az érdemjegyeket számmal, ha 0-39%-ig 1-es; 40-54%-ig 2-es; 55-69%-ig 3-as; 70-84%-ig 4-es; és 85-100%-ig pedig 5-ös a dolgozat!</t>
  </si>
  <si>
    <t>F5</t>
  </si>
  <si>
    <t>Írd be a nevedet a jobb oldali fehér cellába!</t>
  </si>
  <si>
    <t>Név:</t>
  </si>
  <si>
    <t>Feladatok:</t>
  </si>
  <si>
    <t>F1 /</t>
  </si>
  <si>
    <t>F2 /</t>
  </si>
  <si>
    <t>F3 /</t>
  </si>
  <si>
    <t>F4 /</t>
  </si>
  <si>
    <t>F5 /</t>
  </si>
  <si>
    <t>Függvények /</t>
  </si>
  <si>
    <t xml:space="preserve"> /</t>
  </si>
  <si>
    <t>Érdemjegy:</t>
  </si>
  <si>
    <t>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</si>
</sst>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0" fillId="3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5" fillId="5" borderId="1" xfId="0" applyFont="1" applyFill="1" applyBorder="1"/>
    <xf numFmtId="0" fontId="3" fillId="2" borderId="0" xfId="0" applyFont="1" applyFill="1"/>
    <xf numFmtId="0" fontId="0" fillId="3" borderId="0" xfId="0" applyFill="1"/>
    <xf numFmtId="0" fontId="0" fillId="2" borderId="1" xfId="0" applyFill="1" applyBorder="1" applyAlignment="1">
      <alignment horizontal="center"/>
    </xf>
    <xf numFmtId="14" fontId="0" fillId="2" borderId="0" xfId="0" applyNumberFormat="1" applyFill="1"/>
    <xf numFmtId="0" fontId="0" fillId="3" borderId="0" xfId="0" applyNumberFormat="1" applyFill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4" borderId="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2" fillId="2" borderId="0" xfId="0" applyFont="1" applyFill="1"/>
    <xf numFmtId="14" fontId="0" fillId="3" borderId="1" xfId="0" applyNumberFormat="1" applyFill="1" applyBorder="1"/>
    <xf numFmtId="14" fontId="0" fillId="0" borderId="0" xfId="0" applyNumberFormat="1" applyFill="1" applyBorder="1"/>
    <xf numFmtId="0" fontId="5" fillId="2" borderId="0" xfId="0" applyFont="1" applyFill="1"/>
    <xf numFmtId="0" fontId="5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6" fillId="2" borderId="10" xfId="0" applyFont="1" applyFill="1" applyBorder="1"/>
    <xf numFmtId="49" fontId="6" fillId="2" borderId="11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right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</cellXfs>
  <cellStyles count="1">
    <cellStyle name="Normál" xfId="0" builtinId="0"/>
  </cellStyles>
  <dxfs count="6"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16"/>
  <sheetViews>
    <sheetView showRowColHeaders="0" tabSelected="1" zoomScale="115" zoomScaleNormal="115" workbookViewId="0">
      <selection activeCell="A2" sqref="A2"/>
    </sheetView>
  </sheetViews>
  <sheetFormatPr defaultRowHeight="15" x14ac:dyDescent="0.25"/>
  <cols>
    <col min="1" max="2" width="9.140625" style="1"/>
    <col min="3" max="3" width="69.85546875" style="1" customWidth="1"/>
    <col min="4" max="4" width="22.28515625" style="1" customWidth="1"/>
    <col min="5" max="16384" width="9.140625" style="1"/>
  </cols>
  <sheetData>
    <row r="1" spans="1:6" x14ac:dyDescent="0.25">
      <c r="A1" s="2" t="s">
        <v>61</v>
      </c>
    </row>
    <row r="4" spans="1:6" x14ac:dyDescent="0.25">
      <c r="B4" s="35" t="s">
        <v>196</v>
      </c>
      <c r="C4" s="29" t="s">
        <v>521</v>
      </c>
      <c r="D4" s="8"/>
    </row>
    <row r="7" spans="1:6" ht="30" x14ac:dyDescent="0.25">
      <c r="B7" s="6" t="s">
        <v>0</v>
      </c>
      <c r="C7" s="3" t="s">
        <v>6</v>
      </c>
      <c r="D7" s="8"/>
      <c r="F7" s="9">
        <f>számolás!D3</f>
        <v>0</v>
      </c>
    </row>
    <row r="8" spans="1:6" x14ac:dyDescent="0.25">
      <c r="B8" s="6" t="s">
        <v>1</v>
      </c>
      <c r="C8" s="3" t="s">
        <v>11</v>
      </c>
      <c r="D8" s="8"/>
      <c r="F8" s="9">
        <f>számolás!D4</f>
        <v>0</v>
      </c>
    </row>
    <row r="9" spans="1:6" ht="60" x14ac:dyDescent="0.25">
      <c r="B9" s="6" t="s">
        <v>2</v>
      </c>
      <c r="C9" s="3" t="s">
        <v>7</v>
      </c>
      <c r="D9" s="8"/>
      <c r="F9" s="9">
        <f>számolás!D5</f>
        <v>0</v>
      </c>
    </row>
    <row r="10" spans="1:6" ht="30" x14ac:dyDescent="0.25">
      <c r="B10" s="6" t="s">
        <v>3</v>
      </c>
      <c r="C10" s="3" t="s">
        <v>10</v>
      </c>
      <c r="D10" s="8"/>
      <c r="F10" s="9">
        <f>számolás!D6</f>
        <v>0</v>
      </c>
    </row>
    <row r="11" spans="1:6" ht="30" x14ac:dyDescent="0.25">
      <c r="B11" s="6" t="s">
        <v>4</v>
      </c>
      <c r="C11" s="3" t="s">
        <v>8</v>
      </c>
      <c r="D11" s="8"/>
      <c r="F11" s="9">
        <f>számolás!D7</f>
        <v>0</v>
      </c>
    </row>
    <row r="12" spans="1:6" ht="45" x14ac:dyDescent="0.25">
      <c r="B12" s="6" t="s">
        <v>5</v>
      </c>
      <c r="C12" s="3" t="s">
        <v>9</v>
      </c>
      <c r="D12" s="8"/>
      <c r="F12" s="9">
        <f>számolás!D8</f>
        <v>0</v>
      </c>
    </row>
    <row r="13" spans="1:6" ht="30" x14ac:dyDescent="0.25">
      <c r="B13" s="6" t="s">
        <v>12</v>
      </c>
      <c r="C13" s="3" t="s">
        <v>16</v>
      </c>
      <c r="D13" s="8"/>
      <c r="F13" s="9">
        <f>számolás!D9</f>
        <v>0</v>
      </c>
    </row>
    <row r="14" spans="1:6" ht="30" x14ac:dyDescent="0.25">
      <c r="B14" s="6" t="s">
        <v>13</v>
      </c>
      <c r="C14" s="3" t="s">
        <v>17</v>
      </c>
      <c r="D14" s="8"/>
      <c r="F14" s="9">
        <f>számolás!D10</f>
        <v>0</v>
      </c>
    </row>
    <row r="15" spans="1:6" ht="30" x14ac:dyDescent="0.25">
      <c r="B15" s="6" t="s">
        <v>14</v>
      </c>
      <c r="C15" s="3" t="s">
        <v>18</v>
      </c>
      <c r="D15" s="8"/>
      <c r="F15" s="9">
        <f>számolás!D11</f>
        <v>0</v>
      </c>
    </row>
    <row r="16" spans="1:6" x14ac:dyDescent="0.25">
      <c r="B16" s="6" t="s">
        <v>15</v>
      </c>
      <c r="C16" s="3" t="s">
        <v>19</v>
      </c>
      <c r="D16" s="8"/>
      <c r="F16" s="9">
        <f>számolás!D12</f>
        <v>0</v>
      </c>
    </row>
  </sheetData>
  <conditionalFormatting sqref="F7:F16">
    <cfRule type="cellIs" dxfId="5" priority="1" operator="equal">
      <formula>1</formula>
    </cfRule>
  </conditionalFormatting>
  <dataValidations count="1">
    <dataValidation type="list" allowBlank="1" showInputMessage="1" showErrorMessage="1" sqref="D7:D16">
      <formula1>lista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showRowColHeaders="0" zoomScale="85" zoomScaleNormal="85" workbookViewId="0">
      <selection activeCell="M6" sqref="M6"/>
    </sheetView>
  </sheetViews>
  <sheetFormatPr defaultRowHeight="15" x14ac:dyDescent="0.25"/>
  <cols>
    <col min="1" max="1" width="4.5703125" style="1" customWidth="1"/>
    <col min="2" max="2" width="9.140625" style="1"/>
    <col min="3" max="3" width="19" style="1" bestFit="1" customWidth="1"/>
    <col min="4" max="4" width="11" style="1" bestFit="1" customWidth="1"/>
    <col min="5" max="5" width="14.7109375" style="1" bestFit="1" customWidth="1"/>
    <col min="6" max="6" width="20.28515625" style="1" bestFit="1" customWidth="1"/>
    <col min="7" max="7" width="12.140625" style="1" bestFit="1" customWidth="1"/>
    <col min="8" max="10" width="9.140625" style="1"/>
    <col min="11" max="11" width="5" style="1" customWidth="1"/>
    <col min="12" max="12" width="13.85546875" style="1" bestFit="1" customWidth="1"/>
    <col min="13" max="13" width="14.7109375" style="1" bestFit="1" customWidth="1"/>
    <col min="14" max="14" width="5.7109375" style="1" customWidth="1"/>
    <col min="15" max="15" width="6" style="1" customWidth="1"/>
    <col min="16" max="16" width="6.140625" style="1" customWidth="1"/>
    <col min="17" max="16384" width="9.140625" style="1"/>
  </cols>
  <sheetData>
    <row r="1" spans="1:16" x14ac:dyDescent="0.25">
      <c r="A1" s="12" t="s">
        <v>366</v>
      </c>
    </row>
    <row r="3" spans="1:16" ht="30.75" customHeight="1" x14ac:dyDescent="0.25">
      <c r="B3" s="6" t="s">
        <v>196</v>
      </c>
      <c r="C3" s="47" t="s">
        <v>206</v>
      </c>
      <c r="D3" s="47"/>
      <c r="E3" s="47"/>
      <c r="F3" s="47"/>
      <c r="G3" s="47"/>
      <c r="H3" s="47"/>
      <c r="I3" s="47"/>
      <c r="J3" s="47"/>
      <c r="M3" s="10"/>
      <c r="N3" s="10"/>
      <c r="O3" s="10"/>
      <c r="P3" s="10"/>
    </row>
    <row r="4" spans="1:16" x14ac:dyDescent="0.25">
      <c r="B4" s="6" t="s">
        <v>0</v>
      </c>
      <c r="C4" s="48" t="s">
        <v>198</v>
      </c>
      <c r="D4" s="48"/>
      <c r="E4" s="48"/>
      <c r="F4" s="48"/>
      <c r="G4" s="48"/>
      <c r="H4" s="48"/>
      <c r="I4" s="48"/>
      <c r="J4" s="48"/>
      <c r="L4" s="4" t="s">
        <v>69</v>
      </c>
      <c r="M4" s="5"/>
      <c r="N4" s="10"/>
      <c r="P4" s="11">
        <f>számolás!L3</f>
        <v>0</v>
      </c>
    </row>
    <row r="5" spans="1:16" x14ac:dyDescent="0.25">
      <c r="B5" s="6" t="s">
        <v>1</v>
      </c>
      <c r="C5" s="48" t="s">
        <v>199</v>
      </c>
      <c r="D5" s="48"/>
      <c r="E5" s="48"/>
      <c r="F5" s="48"/>
      <c r="G5" s="48"/>
      <c r="H5" s="48"/>
      <c r="I5" s="48"/>
      <c r="J5" s="48"/>
      <c r="L5" s="4" t="s">
        <v>148</v>
      </c>
      <c r="M5" s="5"/>
      <c r="N5" s="10"/>
      <c r="P5" s="11">
        <f>számolás!L4</f>
        <v>0</v>
      </c>
    </row>
    <row r="6" spans="1:16" x14ac:dyDescent="0.25">
      <c r="B6" s="6" t="s">
        <v>2</v>
      </c>
      <c r="C6" s="48" t="s">
        <v>201</v>
      </c>
      <c r="D6" s="48"/>
      <c r="E6" s="48"/>
      <c r="F6" s="48"/>
      <c r="G6" s="48"/>
      <c r="H6" s="48"/>
      <c r="I6" s="48"/>
      <c r="J6" s="48"/>
      <c r="L6" s="4" t="s">
        <v>200</v>
      </c>
      <c r="M6" s="5"/>
      <c r="N6" s="10"/>
      <c r="P6" s="11">
        <f>számolás!L5</f>
        <v>0</v>
      </c>
    </row>
    <row r="7" spans="1:16" x14ac:dyDescent="0.25">
      <c r="B7" s="6" t="s">
        <v>3</v>
      </c>
      <c r="C7" s="48" t="s">
        <v>202</v>
      </c>
      <c r="D7" s="48"/>
      <c r="E7" s="48"/>
      <c r="F7" s="48"/>
      <c r="G7" s="48"/>
      <c r="H7" s="48"/>
      <c r="I7" s="48"/>
      <c r="J7" s="48"/>
      <c r="L7" s="4" t="s">
        <v>200</v>
      </c>
      <c r="M7" s="5"/>
      <c r="N7" s="10"/>
      <c r="P7" s="11">
        <f>számolás!L6</f>
        <v>0</v>
      </c>
    </row>
    <row r="8" spans="1:16" ht="31.5" customHeight="1" x14ac:dyDescent="0.25">
      <c r="B8" s="6" t="s">
        <v>4</v>
      </c>
      <c r="C8" s="49" t="s">
        <v>203</v>
      </c>
      <c r="D8" s="49"/>
      <c r="E8" s="49"/>
      <c r="F8" s="49"/>
      <c r="G8" s="49"/>
      <c r="H8" s="49"/>
      <c r="I8" s="49"/>
      <c r="J8" s="49"/>
      <c r="L8" s="5"/>
      <c r="M8" s="5"/>
      <c r="N8" s="10"/>
      <c r="O8" s="11">
        <f>számolás!K7</f>
        <v>0</v>
      </c>
      <c r="P8" s="11">
        <f>számolás!L7</f>
        <v>0</v>
      </c>
    </row>
    <row r="9" spans="1:16" x14ac:dyDescent="0.25">
      <c r="B9" s="6" t="s">
        <v>5</v>
      </c>
      <c r="C9" s="48" t="s">
        <v>204</v>
      </c>
      <c r="D9" s="48"/>
      <c r="E9" s="48"/>
      <c r="F9" s="48"/>
      <c r="G9" s="48"/>
      <c r="H9" s="48"/>
      <c r="I9" s="48"/>
      <c r="J9" s="48"/>
      <c r="M9" s="5"/>
      <c r="N9" s="10"/>
      <c r="P9" s="11">
        <f>számolás!L8</f>
        <v>0</v>
      </c>
    </row>
    <row r="12" spans="1:16" x14ac:dyDescent="0.25">
      <c r="C12" s="1" t="s">
        <v>62</v>
      </c>
    </row>
    <row r="13" spans="1:16" x14ac:dyDescent="0.25">
      <c r="C13" s="1" t="s">
        <v>63</v>
      </c>
      <c r="D13" s="1" t="s">
        <v>64</v>
      </c>
      <c r="E13" s="1" t="s">
        <v>65</v>
      </c>
      <c r="F13" s="1" t="s">
        <v>66</v>
      </c>
      <c r="G13" s="1" t="s">
        <v>67</v>
      </c>
    </row>
    <row r="14" spans="1:16" x14ac:dyDescent="0.25">
      <c r="B14" s="1">
        <v>1</v>
      </c>
      <c r="C14" s="1" t="s">
        <v>68</v>
      </c>
      <c r="D14" s="1">
        <v>10001</v>
      </c>
      <c r="E14" s="1" t="s">
        <v>69</v>
      </c>
      <c r="F14" s="1" t="s">
        <v>70</v>
      </c>
      <c r="G14" s="1">
        <v>1046</v>
      </c>
    </row>
    <row r="15" spans="1:16" x14ac:dyDescent="0.25">
      <c r="B15" s="1">
        <v>2</v>
      </c>
      <c r="C15" s="1" t="s">
        <v>71</v>
      </c>
      <c r="D15" s="1">
        <v>10002</v>
      </c>
      <c r="E15" s="1" t="s">
        <v>69</v>
      </c>
      <c r="F15" s="1" t="s">
        <v>72</v>
      </c>
      <c r="G15" s="1">
        <v>1021</v>
      </c>
    </row>
    <row r="16" spans="1:16" x14ac:dyDescent="0.25">
      <c r="B16" s="1">
        <v>3</v>
      </c>
      <c r="C16" s="1" t="s">
        <v>73</v>
      </c>
      <c r="D16" s="1">
        <v>10003</v>
      </c>
      <c r="E16" s="1" t="s">
        <v>69</v>
      </c>
      <c r="F16" s="1" t="s">
        <v>74</v>
      </c>
      <c r="G16" s="1">
        <v>1052</v>
      </c>
    </row>
    <row r="17" spans="2:7" x14ac:dyDescent="0.25">
      <c r="B17" s="1">
        <v>4</v>
      </c>
      <c r="C17" s="1" t="s">
        <v>75</v>
      </c>
      <c r="D17" s="1">
        <v>10004</v>
      </c>
      <c r="E17" s="1" t="s">
        <v>69</v>
      </c>
      <c r="F17" s="1" t="s">
        <v>76</v>
      </c>
      <c r="G17" s="1">
        <v>1095</v>
      </c>
    </row>
    <row r="18" spans="2:7" x14ac:dyDescent="0.25">
      <c r="B18" s="1">
        <v>5</v>
      </c>
      <c r="C18" s="1" t="s">
        <v>77</v>
      </c>
      <c r="D18" s="1">
        <v>10005</v>
      </c>
      <c r="E18" s="1" t="s">
        <v>69</v>
      </c>
      <c r="F18" s="1" t="s">
        <v>78</v>
      </c>
      <c r="G18" s="1">
        <v>1215</v>
      </c>
    </row>
    <row r="19" spans="2:7" x14ac:dyDescent="0.25">
      <c r="B19" s="1">
        <v>6</v>
      </c>
      <c r="C19" s="1" t="s">
        <v>79</v>
      </c>
      <c r="D19" s="1">
        <v>10006</v>
      </c>
      <c r="E19" s="1" t="s">
        <v>69</v>
      </c>
      <c r="F19" s="1" t="s">
        <v>80</v>
      </c>
      <c r="G19" s="1">
        <v>1113</v>
      </c>
    </row>
    <row r="20" spans="2:7" x14ac:dyDescent="0.25">
      <c r="B20" s="1">
        <v>7</v>
      </c>
      <c r="C20" s="1" t="s">
        <v>81</v>
      </c>
      <c r="D20" s="1">
        <v>10007</v>
      </c>
      <c r="E20" s="1" t="s">
        <v>69</v>
      </c>
      <c r="F20" s="1" t="s">
        <v>82</v>
      </c>
      <c r="G20" s="1">
        <v>1051</v>
      </c>
    </row>
    <row r="21" spans="2:7" x14ac:dyDescent="0.25">
      <c r="B21" s="1">
        <v>8</v>
      </c>
      <c r="C21" s="1" t="s">
        <v>83</v>
      </c>
      <c r="D21" s="1">
        <v>10008</v>
      </c>
      <c r="E21" s="1" t="s">
        <v>69</v>
      </c>
      <c r="F21" s="1" t="s">
        <v>84</v>
      </c>
      <c r="G21" s="1">
        <v>1139</v>
      </c>
    </row>
    <row r="22" spans="2:7" x14ac:dyDescent="0.25">
      <c r="B22" s="1">
        <v>9</v>
      </c>
      <c r="C22" s="1" t="s">
        <v>85</v>
      </c>
      <c r="D22" s="1">
        <v>10009</v>
      </c>
      <c r="E22" s="1" t="s">
        <v>69</v>
      </c>
      <c r="F22" s="1" t="s">
        <v>86</v>
      </c>
      <c r="G22" s="1">
        <v>1103</v>
      </c>
    </row>
    <row r="23" spans="2:7" x14ac:dyDescent="0.25">
      <c r="B23" s="1">
        <v>10</v>
      </c>
      <c r="C23" s="1" t="s">
        <v>87</v>
      </c>
      <c r="D23" s="1">
        <v>10010</v>
      </c>
      <c r="E23" s="1" t="s">
        <v>69</v>
      </c>
      <c r="F23" s="1" t="s">
        <v>88</v>
      </c>
      <c r="G23" s="1">
        <v>1051</v>
      </c>
    </row>
    <row r="24" spans="2:7" x14ac:dyDescent="0.25">
      <c r="B24" s="1">
        <v>11</v>
      </c>
      <c r="C24" s="1" t="s">
        <v>89</v>
      </c>
      <c r="D24" s="1">
        <v>10011</v>
      </c>
      <c r="E24" s="1" t="s">
        <v>69</v>
      </c>
      <c r="F24" s="1" t="s">
        <v>90</v>
      </c>
      <c r="G24" s="1">
        <v>1037</v>
      </c>
    </row>
    <row r="25" spans="2:7" x14ac:dyDescent="0.25">
      <c r="B25" s="1">
        <v>12</v>
      </c>
      <c r="C25" s="1" t="s">
        <v>91</v>
      </c>
      <c r="D25" s="1">
        <v>10012</v>
      </c>
      <c r="E25" s="1" t="s">
        <v>69</v>
      </c>
      <c r="F25" s="1" t="s">
        <v>92</v>
      </c>
      <c r="G25" s="1">
        <v>1054</v>
      </c>
    </row>
    <row r="26" spans="2:7" x14ac:dyDescent="0.25">
      <c r="B26" s="1">
        <v>13</v>
      </c>
      <c r="C26" s="1" t="s">
        <v>93</v>
      </c>
      <c r="D26" s="1">
        <v>10013</v>
      </c>
      <c r="E26" s="1" t="s">
        <v>69</v>
      </c>
      <c r="F26" s="1" t="s">
        <v>94</v>
      </c>
      <c r="G26" s="1">
        <v>1211</v>
      </c>
    </row>
    <row r="27" spans="2:7" x14ac:dyDescent="0.25">
      <c r="B27" s="1">
        <v>14</v>
      </c>
      <c r="C27" s="1" t="s">
        <v>95</v>
      </c>
      <c r="D27" s="1">
        <v>10014</v>
      </c>
      <c r="E27" s="1" t="s">
        <v>69</v>
      </c>
      <c r="F27" s="1" t="s">
        <v>96</v>
      </c>
      <c r="G27" s="1">
        <v>1124</v>
      </c>
    </row>
    <row r="28" spans="2:7" x14ac:dyDescent="0.25">
      <c r="B28" s="1">
        <v>15</v>
      </c>
      <c r="C28" s="1" t="s">
        <v>97</v>
      </c>
      <c r="D28" s="1">
        <v>10015</v>
      </c>
      <c r="E28" s="1" t="s">
        <v>69</v>
      </c>
      <c r="F28" s="1" t="s">
        <v>98</v>
      </c>
      <c r="G28" s="1">
        <v>1075</v>
      </c>
    </row>
    <row r="29" spans="2:7" x14ac:dyDescent="0.25">
      <c r="B29" s="1">
        <v>16</v>
      </c>
      <c r="C29" s="1" t="s">
        <v>99</v>
      </c>
      <c r="D29" s="1">
        <v>10016</v>
      </c>
      <c r="E29" s="1" t="s">
        <v>69</v>
      </c>
      <c r="F29" s="1" t="s">
        <v>100</v>
      </c>
      <c r="G29" s="1">
        <v>1024</v>
      </c>
    </row>
    <row r="30" spans="2:7" x14ac:dyDescent="0.25">
      <c r="B30" s="1">
        <v>17</v>
      </c>
      <c r="C30" s="1" t="s">
        <v>101</v>
      </c>
      <c r="D30" s="1">
        <v>10017</v>
      </c>
      <c r="E30" s="1" t="s">
        <v>69</v>
      </c>
      <c r="F30" s="1" t="s">
        <v>102</v>
      </c>
      <c r="G30" s="1">
        <v>1146</v>
      </c>
    </row>
    <row r="31" spans="2:7" x14ac:dyDescent="0.25">
      <c r="B31" s="1">
        <v>18</v>
      </c>
      <c r="C31" s="1" t="s">
        <v>103</v>
      </c>
      <c r="D31" s="1">
        <v>10018</v>
      </c>
      <c r="E31" s="1" t="s">
        <v>200</v>
      </c>
      <c r="F31" s="1" t="s">
        <v>104</v>
      </c>
      <c r="G31" s="1">
        <v>1071</v>
      </c>
    </row>
    <row r="32" spans="2:7" x14ac:dyDescent="0.25">
      <c r="B32" s="1">
        <v>19</v>
      </c>
      <c r="C32" s="1" t="s">
        <v>105</v>
      </c>
      <c r="D32" s="1">
        <v>10019</v>
      </c>
      <c r="E32" s="1" t="s">
        <v>69</v>
      </c>
      <c r="F32" s="1" t="s">
        <v>106</v>
      </c>
      <c r="G32" s="1">
        <v>1042</v>
      </c>
    </row>
    <row r="33" spans="2:7" x14ac:dyDescent="0.25">
      <c r="B33" s="1">
        <v>20</v>
      </c>
      <c r="C33" s="1" t="s">
        <v>107</v>
      </c>
      <c r="D33" s="1">
        <v>10020</v>
      </c>
      <c r="E33" s="1" t="s">
        <v>69</v>
      </c>
      <c r="F33" s="1" t="s">
        <v>108</v>
      </c>
      <c r="G33" s="1">
        <v>1052</v>
      </c>
    </row>
    <row r="34" spans="2:7" x14ac:dyDescent="0.25">
      <c r="B34" s="1">
        <v>21</v>
      </c>
      <c r="C34" s="1" t="s">
        <v>109</v>
      </c>
      <c r="D34" s="1">
        <v>10021</v>
      </c>
      <c r="E34" s="1" t="s">
        <v>69</v>
      </c>
      <c r="F34" s="1" t="s">
        <v>110</v>
      </c>
      <c r="G34" s="1">
        <v>1088</v>
      </c>
    </row>
    <row r="35" spans="2:7" x14ac:dyDescent="0.25">
      <c r="B35" s="1">
        <v>22</v>
      </c>
      <c r="C35" s="1" t="s">
        <v>111</v>
      </c>
      <c r="D35" s="1">
        <v>10022</v>
      </c>
      <c r="E35" s="1" t="s">
        <v>69</v>
      </c>
      <c r="F35" s="1" t="s">
        <v>112</v>
      </c>
      <c r="G35" s="1">
        <v>1145</v>
      </c>
    </row>
    <row r="36" spans="2:7" x14ac:dyDescent="0.25">
      <c r="B36" s="1">
        <v>23</v>
      </c>
      <c r="C36" s="1" t="s">
        <v>113</v>
      </c>
      <c r="D36" s="1">
        <v>10023</v>
      </c>
      <c r="E36" s="1" t="s">
        <v>69</v>
      </c>
      <c r="F36" s="1" t="s">
        <v>114</v>
      </c>
      <c r="G36" s="1">
        <v>1119</v>
      </c>
    </row>
    <row r="37" spans="2:7" x14ac:dyDescent="0.25">
      <c r="B37" s="1">
        <v>24</v>
      </c>
      <c r="C37" s="1" t="s">
        <v>115</v>
      </c>
      <c r="D37" s="1">
        <v>10024</v>
      </c>
      <c r="E37" s="1" t="s">
        <v>69</v>
      </c>
      <c r="F37" s="1" t="s">
        <v>116</v>
      </c>
      <c r="G37" s="1">
        <v>1074</v>
      </c>
    </row>
    <row r="38" spans="2:7" x14ac:dyDescent="0.25">
      <c r="B38" s="1">
        <v>25</v>
      </c>
      <c r="C38" s="1" t="s">
        <v>117</v>
      </c>
      <c r="D38" s="1">
        <v>10025</v>
      </c>
      <c r="E38" s="1" t="s">
        <v>197</v>
      </c>
      <c r="F38" s="1" t="s">
        <v>118</v>
      </c>
      <c r="G38" s="1">
        <v>1145</v>
      </c>
    </row>
    <row r="39" spans="2:7" x14ac:dyDescent="0.25">
      <c r="B39" s="1">
        <v>26</v>
      </c>
      <c r="C39" s="1" t="s">
        <v>119</v>
      </c>
      <c r="D39" s="1">
        <v>10026</v>
      </c>
      <c r="E39" s="1" t="s">
        <v>69</v>
      </c>
      <c r="F39" s="1" t="s">
        <v>120</v>
      </c>
      <c r="G39" s="1">
        <v>1096</v>
      </c>
    </row>
    <row r="40" spans="2:7" x14ac:dyDescent="0.25">
      <c r="B40" s="1">
        <v>27</v>
      </c>
      <c r="C40" s="1" t="s">
        <v>121</v>
      </c>
      <c r="D40" s="1">
        <v>10027</v>
      </c>
      <c r="E40" s="1" t="s">
        <v>69</v>
      </c>
      <c r="F40" s="1" t="s">
        <v>122</v>
      </c>
      <c r="G40" s="1">
        <v>1026</v>
      </c>
    </row>
    <row r="41" spans="2:7" x14ac:dyDescent="0.25">
      <c r="B41" s="1">
        <v>28</v>
      </c>
      <c r="C41" s="1" t="s">
        <v>123</v>
      </c>
      <c r="D41" s="1">
        <v>10028</v>
      </c>
      <c r="E41" s="1" t="s">
        <v>69</v>
      </c>
      <c r="F41" s="1" t="s">
        <v>124</v>
      </c>
      <c r="G41" s="1">
        <v>1024</v>
      </c>
    </row>
    <row r="42" spans="2:7" x14ac:dyDescent="0.25">
      <c r="B42" s="1">
        <v>29</v>
      </c>
      <c r="C42" s="1" t="s">
        <v>125</v>
      </c>
      <c r="D42" s="1">
        <v>10029</v>
      </c>
      <c r="E42" s="1" t="s">
        <v>69</v>
      </c>
      <c r="F42" s="1" t="s">
        <v>126</v>
      </c>
      <c r="G42" s="1">
        <v>1015</v>
      </c>
    </row>
    <row r="43" spans="2:7" x14ac:dyDescent="0.25">
      <c r="B43" s="1">
        <v>30</v>
      </c>
      <c r="C43" s="1" t="s">
        <v>127</v>
      </c>
      <c r="D43" s="1">
        <v>10030</v>
      </c>
      <c r="E43" s="1" t="s">
        <v>69</v>
      </c>
      <c r="F43" s="1" t="s">
        <v>128</v>
      </c>
      <c r="G43" s="1">
        <v>1103</v>
      </c>
    </row>
    <row r="44" spans="2:7" x14ac:dyDescent="0.25">
      <c r="B44" s="1">
        <v>31</v>
      </c>
      <c r="C44" s="1" t="s">
        <v>129</v>
      </c>
      <c r="D44" s="1">
        <v>10031</v>
      </c>
      <c r="E44" s="1" t="s">
        <v>197</v>
      </c>
      <c r="F44" s="1" t="s">
        <v>130</v>
      </c>
      <c r="G44" s="1">
        <v>1044</v>
      </c>
    </row>
    <row r="45" spans="2:7" x14ac:dyDescent="0.25">
      <c r="B45" s="1">
        <v>32</v>
      </c>
      <c r="C45" s="1" t="s">
        <v>205</v>
      </c>
      <c r="D45" s="1">
        <v>10032</v>
      </c>
      <c r="E45" s="1" t="s">
        <v>197</v>
      </c>
      <c r="F45" s="1" t="s">
        <v>131</v>
      </c>
      <c r="G45" s="1">
        <v>1051</v>
      </c>
    </row>
    <row r="46" spans="2:7" x14ac:dyDescent="0.25">
      <c r="B46" s="1">
        <v>33</v>
      </c>
      <c r="C46" s="1" t="s">
        <v>132</v>
      </c>
      <c r="D46" s="1">
        <v>10033</v>
      </c>
      <c r="E46" s="1" t="s">
        <v>69</v>
      </c>
      <c r="F46" s="1" t="s">
        <v>133</v>
      </c>
      <c r="G46" s="1">
        <v>1034</v>
      </c>
    </row>
    <row r="47" spans="2:7" x14ac:dyDescent="0.25">
      <c r="B47" s="1">
        <v>34</v>
      </c>
      <c r="C47" s="1" t="s">
        <v>134</v>
      </c>
      <c r="D47" s="1">
        <v>10034</v>
      </c>
      <c r="E47" s="1" t="s">
        <v>69</v>
      </c>
      <c r="F47" s="1" t="s">
        <v>135</v>
      </c>
      <c r="G47" s="1">
        <v>1149</v>
      </c>
    </row>
    <row r="48" spans="2:7" x14ac:dyDescent="0.25">
      <c r="B48" s="1">
        <v>35</v>
      </c>
      <c r="C48" s="1" t="s">
        <v>136</v>
      </c>
      <c r="D48" s="1">
        <v>10035</v>
      </c>
      <c r="E48" s="1" t="s">
        <v>69</v>
      </c>
      <c r="F48" s="1" t="s">
        <v>137</v>
      </c>
      <c r="G48" s="1">
        <v>1051</v>
      </c>
    </row>
    <row r="49" spans="2:7" x14ac:dyDescent="0.25">
      <c r="B49" s="1">
        <v>36</v>
      </c>
      <c r="C49" s="1" t="s">
        <v>138</v>
      </c>
      <c r="D49" s="1">
        <v>10036</v>
      </c>
      <c r="E49" s="1" t="s">
        <v>69</v>
      </c>
      <c r="F49" s="1" t="s">
        <v>139</v>
      </c>
      <c r="G49" s="1">
        <v>1021</v>
      </c>
    </row>
    <row r="50" spans="2:7" x14ac:dyDescent="0.25">
      <c r="B50" s="1">
        <v>37</v>
      </c>
      <c r="C50" s="1" t="s">
        <v>140</v>
      </c>
      <c r="D50" s="1">
        <v>10037</v>
      </c>
      <c r="E50" s="1" t="s">
        <v>69</v>
      </c>
      <c r="F50" s="1" t="s">
        <v>141</v>
      </c>
      <c r="G50" s="1">
        <v>1146</v>
      </c>
    </row>
    <row r="51" spans="2:7" x14ac:dyDescent="0.25">
      <c r="B51" s="1">
        <v>38</v>
      </c>
      <c r="C51" s="1" t="s">
        <v>142</v>
      </c>
      <c r="D51" s="1">
        <v>10038</v>
      </c>
      <c r="E51" s="1" t="s">
        <v>69</v>
      </c>
      <c r="F51" s="1" t="s">
        <v>143</v>
      </c>
      <c r="G51" s="1">
        <v>1054</v>
      </c>
    </row>
    <row r="52" spans="2:7" x14ac:dyDescent="0.25">
      <c r="B52" s="1">
        <v>39</v>
      </c>
      <c r="C52" s="1" t="s">
        <v>144</v>
      </c>
      <c r="D52" s="1">
        <v>10039</v>
      </c>
      <c r="E52" s="1" t="s">
        <v>69</v>
      </c>
      <c r="F52" s="1" t="s">
        <v>145</v>
      </c>
      <c r="G52" s="1">
        <v>1023</v>
      </c>
    </row>
    <row r="53" spans="2:7" x14ac:dyDescent="0.25">
      <c r="B53" s="1">
        <v>40</v>
      </c>
      <c r="C53" s="1" t="s">
        <v>146</v>
      </c>
      <c r="D53" s="1">
        <v>10040</v>
      </c>
      <c r="E53" s="1" t="s">
        <v>69</v>
      </c>
      <c r="F53" s="1" t="s">
        <v>147</v>
      </c>
      <c r="G53" s="1">
        <v>1134</v>
      </c>
    </row>
    <row r="54" spans="2:7" x14ac:dyDescent="0.25">
      <c r="B54" s="1">
        <v>41</v>
      </c>
      <c r="C54" s="1" t="s">
        <v>148</v>
      </c>
      <c r="D54" s="1">
        <v>10041</v>
      </c>
      <c r="E54" s="1" t="s">
        <v>149</v>
      </c>
      <c r="F54" s="1" t="s">
        <v>150</v>
      </c>
      <c r="G54" s="1">
        <v>8000</v>
      </c>
    </row>
    <row r="55" spans="2:7" x14ac:dyDescent="0.25">
      <c r="B55" s="1">
        <v>42</v>
      </c>
      <c r="C55" s="1" t="s">
        <v>151</v>
      </c>
      <c r="D55" s="1">
        <v>10042</v>
      </c>
      <c r="E55" s="1" t="s">
        <v>69</v>
      </c>
      <c r="F55" s="1" t="s">
        <v>152</v>
      </c>
      <c r="G55" s="1">
        <v>1067</v>
      </c>
    </row>
    <row r="56" spans="2:7" x14ac:dyDescent="0.25">
      <c r="B56" s="1">
        <v>43</v>
      </c>
      <c r="C56" s="1" t="s">
        <v>153</v>
      </c>
      <c r="D56" s="1">
        <v>10043</v>
      </c>
      <c r="E56" s="1" t="s">
        <v>69</v>
      </c>
      <c r="F56" s="1" t="s">
        <v>154</v>
      </c>
      <c r="G56" s="1">
        <v>1122</v>
      </c>
    </row>
    <row r="57" spans="2:7" x14ac:dyDescent="0.25">
      <c r="B57" s="1">
        <v>44</v>
      </c>
      <c r="C57" s="1" t="s">
        <v>155</v>
      </c>
      <c r="D57" s="1">
        <v>10044</v>
      </c>
      <c r="E57" s="1" t="s">
        <v>69</v>
      </c>
      <c r="F57" s="1" t="s">
        <v>156</v>
      </c>
      <c r="G57" s="1">
        <v>1054</v>
      </c>
    </row>
    <row r="58" spans="2:7" x14ac:dyDescent="0.25">
      <c r="B58" s="1">
        <v>45</v>
      </c>
      <c r="C58" s="1" t="s">
        <v>157</v>
      </c>
      <c r="D58" s="1">
        <v>10045</v>
      </c>
      <c r="E58" s="1" t="s">
        <v>69</v>
      </c>
      <c r="F58" s="1" t="s">
        <v>158</v>
      </c>
      <c r="G58" s="1">
        <v>1146</v>
      </c>
    </row>
    <row r="59" spans="2:7" x14ac:dyDescent="0.25">
      <c r="B59" s="1">
        <v>46</v>
      </c>
      <c r="C59" s="1" t="s">
        <v>159</v>
      </c>
      <c r="D59" s="1">
        <v>10046</v>
      </c>
      <c r="E59" s="1" t="s">
        <v>69</v>
      </c>
      <c r="F59" s="1" t="s">
        <v>160</v>
      </c>
      <c r="G59" s="1">
        <v>1052</v>
      </c>
    </row>
    <row r="60" spans="2:7" x14ac:dyDescent="0.25">
      <c r="B60" s="1">
        <v>47</v>
      </c>
      <c r="C60" s="1" t="s">
        <v>161</v>
      </c>
      <c r="D60" s="1">
        <v>10047</v>
      </c>
      <c r="E60" s="1" t="s">
        <v>69</v>
      </c>
      <c r="F60" s="1" t="s">
        <v>162</v>
      </c>
      <c r="G60" s="1">
        <v>1061</v>
      </c>
    </row>
    <row r="61" spans="2:7" x14ac:dyDescent="0.25">
      <c r="B61" s="1">
        <v>48</v>
      </c>
      <c r="C61" s="1" t="s">
        <v>163</v>
      </c>
      <c r="D61" s="1">
        <v>10048</v>
      </c>
      <c r="E61" s="1" t="s">
        <v>69</v>
      </c>
      <c r="F61" s="1" t="s">
        <v>164</v>
      </c>
      <c r="G61" s="1">
        <v>1054</v>
      </c>
    </row>
    <row r="62" spans="2:7" x14ac:dyDescent="0.25">
      <c r="B62" s="1">
        <v>49</v>
      </c>
      <c r="C62" s="1" t="s">
        <v>165</v>
      </c>
      <c r="D62" s="1">
        <v>10049</v>
      </c>
      <c r="E62" s="1" t="s">
        <v>69</v>
      </c>
      <c r="F62" s="1" t="s">
        <v>166</v>
      </c>
      <c r="G62" s="1">
        <v>1065</v>
      </c>
    </row>
    <row r="63" spans="2:7" x14ac:dyDescent="0.25">
      <c r="B63" s="1">
        <v>50</v>
      </c>
      <c r="C63" s="1" t="s">
        <v>167</v>
      </c>
      <c r="D63" s="1">
        <v>10050</v>
      </c>
      <c r="E63" s="1" t="s">
        <v>69</v>
      </c>
      <c r="F63" s="1" t="s">
        <v>168</v>
      </c>
      <c r="G63" s="1">
        <v>1023</v>
      </c>
    </row>
    <row r="64" spans="2:7" x14ac:dyDescent="0.25">
      <c r="B64" s="1">
        <v>51</v>
      </c>
      <c r="C64" s="1" t="s">
        <v>169</v>
      </c>
      <c r="D64" s="1">
        <v>10051</v>
      </c>
      <c r="E64" s="1" t="s">
        <v>69</v>
      </c>
      <c r="F64" s="1" t="s">
        <v>170</v>
      </c>
      <c r="G64" s="1">
        <v>1089</v>
      </c>
    </row>
    <row r="65" spans="2:7" x14ac:dyDescent="0.25">
      <c r="B65" s="1">
        <v>52</v>
      </c>
      <c r="C65" s="1" t="s">
        <v>171</v>
      </c>
      <c r="D65" s="1">
        <v>10052</v>
      </c>
      <c r="E65" s="1" t="s">
        <v>69</v>
      </c>
      <c r="F65" s="1" t="s">
        <v>172</v>
      </c>
      <c r="G65" s="1">
        <v>1091</v>
      </c>
    </row>
    <row r="66" spans="2:7" x14ac:dyDescent="0.25">
      <c r="B66" s="1">
        <v>53</v>
      </c>
      <c r="C66" s="1" t="s">
        <v>173</v>
      </c>
      <c r="D66" s="1">
        <v>10053</v>
      </c>
      <c r="E66" s="1" t="s">
        <v>69</v>
      </c>
      <c r="F66" s="1" t="s">
        <v>174</v>
      </c>
      <c r="G66" s="1">
        <v>1045</v>
      </c>
    </row>
    <row r="67" spans="2:7" x14ac:dyDescent="0.25">
      <c r="B67" s="1">
        <v>54</v>
      </c>
      <c r="C67" s="1" t="s">
        <v>175</v>
      </c>
      <c r="D67" s="1">
        <v>10054</v>
      </c>
      <c r="E67" s="1" t="s">
        <v>69</v>
      </c>
      <c r="F67" s="1" t="s">
        <v>176</v>
      </c>
      <c r="G67" s="1">
        <v>1126</v>
      </c>
    </row>
    <row r="68" spans="2:7" x14ac:dyDescent="0.25">
      <c r="B68" s="1">
        <v>55</v>
      </c>
      <c r="C68" s="1" t="s">
        <v>177</v>
      </c>
      <c r="D68" s="1">
        <v>10055</v>
      </c>
      <c r="E68" s="1" t="s">
        <v>69</v>
      </c>
      <c r="F68" s="1" t="s">
        <v>178</v>
      </c>
      <c r="G68" s="1">
        <v>1056</v>
      </c>
    </row>
    <row r="69" spans="2:7" x14ac:dyDescent="0.25">
      <c r="B69" s="1">
        <v>56</v>
      </c>
      <c r="C69" s="1" t="s">
        <v>179</v>
      </c>
      <c r="D69" s="1">
        <v>10056</v>
      </c>
      <c r="E69" s="1" t="s">
        <v>69</v>
      </c>
      <c r="F69" s="1" t="s">
        <v>180</v>
      </c>
      <c r="G69" s="1">
        <v>1138</v>
      </c>
    </row>
    <row r="70" spans="2:7" x14ac:dyDescent="0.25">
      <c r="B70" s="1">
        <v>57</v>
      </c>
      <c r="C70" s="1" t="s">
        <v>181</v>
      </c>
      <c r="D70" s="1">
        <v>10057</v>
      </c>
      <c r="E70" s="1" t="s">
        <v>69</v>
      </c>
      <c r="F70" s="1" t="s">
        <v>182</v>
      </c>
      <c r="G70" s="1">
        <v>1103</v>
      </c>
    </row>
    <row r="71" spans="2:7" x14ac:dyDescent="0.25">
      <c r="B71" s="1">
        <v>58</v>
      </c>
      <c r="C71" s="1" t="s">
        <v>183</v>
      </c>
      <c r="D71" s="1">
        <v>10058</v>
      </c>
      <c r="E71" s="1" t="s">
        <v>184</v>
      </c>
      <c r="F71" s="1" t="s">
        <v>185</v>
      </c>
      <c r="G71" s="1">
        <v>9700</v>
      </c>
    </row>
    <row r="72" spans="2:7" x14ac:dyDescent="0.25">
      <c r="B72" s="1">
        <v>59</v>
      </c>
      <c r="C72" s="1" t="s">
        <v>186</v>
      </c>
      <c r="D72" s="1">
        <v>10059</v>
      </c>
      <c r="E72" s="1" t="s">
        <v>184</v>
      </c>
      <c r="F72" s="1" t="s">
        <v>187</v>
      </c>
      <c r="G72" s="1">
        <v>9700</v>
      </c>
    </row>
    <row r="73" spans="2:7" x14ac:dyDescent="0.25">
      <c r="B73" s="1">
        <v>60</v>
      </c>
      <c r="C73" s="1" t="s">
        <v>188</v>
      </c>
      <c r="D73" s="1">
        <v>10060</v>
      </c>
      <c r="E73" s="1" t="s">
        <v>184</v>
      </c>
      <c r="F73" s="1" t="s">
        <v>189</v>
      </c>
      <c r="G73" s="1">
        <v>9700</v>
      </c>
    </row>
    <row r="74" spans="2:7" x14ac:dyDescent="0.25">
      <c r="B74" s="1">
        <v>61</v>
      </c>
      <c r="C74" s="1" t="s">
        <v>190</v>
      </c>
      <c r="D74" s="1">
        <v>10061</v>
      </c>
      <c r="E74" s="1" t="s">
        <v>184</v>
      </c>
      <c r="F74" s="1" t="s">
        <v>191</v>
      </c>
      <c r="G74" s="1">
        <v>9700</v>
      </c>
    </row>
    <row r="75" spans="2:7" x14ac:dyDescent="0.25">
      <c r="B75" s="1">
        <v>62</v>
      </c>
      <c r="C75" s="1" t="s">
        <v>192</v>
      </c>
      <c r="D75" s="1">
        <v>10064</v>
      </c>
      <c r="E75" s="1" t="s">
        <v>184</v>
      </c>
      <c r="F75" s="1" t="s">
        <v>193</v>
      </c>
      <c r="G75" s="1">
        <v>9700</v>
      </c>
    </row>
    <row r="76" spans="2:7" x14ac:dyDescent="0.25">
      <c r="B76" s="1">
        <v>63</v>
      </c>
      <c r="C76" s="1" t="s">
        <v>194</v>
      </c>
      <c r="D76" s="1">
        <v>10065</v>
      </c>
      <c r="E76" s="1" t="s">
        <v>184</v>
      </c>
      <c r="F76" s="1" t="s">
        <v>195</v>
      </c>
      <c r="G76" s="1">
        <v>9700</v>
      </c>
    </row>
  </sheetData>
  <mergeCells count="7">
    <mergeCell ref="C3:J3"/>
    <mergeCell ref="C9:J9"/>
    <mergeCell ref="C8:J8"/>
    <mergeCell ref="C7:J7"/>
    <mergeCell ref="C6:J6"/>
    <mergeCell ref="C5:J5"/>
    <mergeCell ref="C4:J4"/>
  </mergeCells>
  <conditionalFormatting sqref="O8 P4:P9">
    <cfRule type="cellIs" dxfId="4" priority="1" operator="equal">
      <formula>1</formula>
    </cfRule>
  </conditionalFormatting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showRowColHeaders="0" zoomScale="85" zoomScaleNormal="85" workbookViewId="0">
      <selection activeCell="A2" sqref="A2"/>
    </sheetView>
  </sheetViews>
  <sheetFormatPr defaultRowHeight="15" x14ac:dyDescent="0.25"/>
  <cols>
    <col min="1" max="2" width="9.140625" style="1"/>
    <col min="3" max="3" width="18.28515625" style="1" bestFit="1" customWidth="1"/>
    <col min="4" max="4" width="10.140625" style="1" bestFit="1" customWidth="1"/>
    <col min="5" max="5" width="14" style="1" bestFit="1" customWidth="1"/>
    <col min="6" max="6" width="15" style="1" bestFit="1" customWidth="1"/>
    <col min="7" max="7" width="10.85546875" style="1" bestFit="1" customWidth="1"/>
    <col min="8" max="8" width="10.28515625" style="1" customWidth="1"/>
    <col min="9" max="9" width="9.140625" style="1"/>
    <col min="10" max="10" width="10.85546875" style="1" bestFit="1" customWidth="1"/>
    <col min="11" max="11" width="8.85546875" style="1" customWidth="1"/>
    <col min="12" max="12" width="11.7109375" style="1" bestFit="1" customWidth="1"/>
    <col min="13" max="13" width="9.140625" style="1"/>
    <col min="14" max="14" width="6.7109375" style="1" customWidth="1"/>
    <col min="15" max="16384" width="9.140625" style="1"/>
  </cols>
  <sheetData>
    <row r="1" spans="1:16" x14ac:dyDescent="0.25">
      <c r="A1" s="12" t="s">
        <v>366</v>
      </c>
    </row>
    <row r="3" spans="1:16" ht="44.25" customHeight="1" x14ac:dyDescent="0.25">
      <c r="B3" s="6" t="s">
        <v>196</v>
      </c>
      <c r="C3" s="50" t="s">
        <v>380</v>
      </c>
      <c r="D3" s="50"/>
      <c r="E3" s="50"/>
      <c r="F3" s="50"/>
      <c r="G3" s="50"/>
      <c r="H3" s="50"/>
      <c r="I3" s="50"/>
      <c r="J3" s="50"/>
      <c r="M3" s="10"/>
      <c r="O3" s="10"/>
    </row>
    <row r="4" spans="1:16" ht="45" customHeight="1" x14ac:dyDescent="0.25">
      <c r="B4" s="6" t="s">
        <v>0</v>
      </c>
      <c r="C4" s="50" t="s">
        <v>377</v>
      </c>
      <c r="D4" s="50"/>
      <c r="E4" s="50"/>
      <c r="F4" s="50"/>
      <c r="G4" s="50"/>
      <c r="H4" s="50"/>
      <c r="I4" s="50"/>
      <c r="J4" s="50"/>
      <c r="M4" s="10"/>
      <c r="O4" s="11">
        <f>számolás!F24</f>
        <v>0</v>
      </c>
      <c r="P4" s="11">
        <f>számolás!F25</f>
        <v>0</v>
      </c>
    </row>
    <row r="5" spans="1:16" ht="30.75" customHeight="1" x14ac:dyDescent="0.25">
      <c r="B5" s="6" t="s">
        <v>1</v>
      </c>
      <c r="C5" s="50" t="s">
        <v>370</v>
      </c>
      <c r="D5" s="50"/>
      <c r="E5" s="50"/>
      <c r="F5" s="50"/>
      <c r="G5" s="50"/>
      <c r="H5" s="50"/>
      <c r="I5" s="50"/>
      <c r="J5" s="50"/>
      <c r="M5" s="10"/>
      <c r="O5" s="11">
        <f>számolás!G28</f>
        <v>0</v>
      </c>
      <c r="P5" s="11">
        <f>számolás!G29</f>
        <v>0</v>
      </c>
    </row>
    <row r="6" spans="1:16" ht="45.75" customHeight="1" x14ac:dyDescent="0.25">
      <c r="B6" s="6" t="s">
        <v>2</v>
      </c>
      <c r="C6" s="50" t="s">
        <v>371</v>
      </c>
      <c r="D6" s="50"/>
      <c r="E6" s="50"/>
      <c r="F6" s="50"/>
      <c r="G6" s="50"/>
      <c r="H6" s="50"/>
      <c r="I6" s="50"/>
      <c r="J6" s="50"/>
      <c r="M6" s="10"/>
      <c r="O6" s="11">
        <f>számolás!G24</f>
        <v>0</v>
      </c>
      <c r="P6" s="11">
        <f>számolás!G25</f>
        <v>0</v>
      </c>
    </row>
    <row r="7" spans="1:16" x14ac:dyDescent="0.25">
      <c r="B7" s="6" t="s">
        <v>3</v>
      </c>
      <c r="C7" s="51" t="s">
        <v>372</v>
      </c>
      <c r="D7" s="51"/>
      <c r="E7" s="51"/>
      <c r="F7" s="51"/>
      <c r="G7" s="51"/>
      <c r="H7" s="51"/>
      <c r="I7" s="51"/>
      <c r="J7" s="51"/>
      <c r="L7" s="4" t="s">
        <v>250</v>
      </c>
      <c r="M7" s="5"/>
      <c r="O7" s="11">
        <f>számolás!G33</f>
        <v>0</v>
      </c>
    </row>
    <row r="8" spans="1:16" x14ac:dyDescent="0.25">
      <c r="B8" s="6" t="s">
        <v>4</v>
      </c>
      <c r="C8" s="51" t="s">
        <v>373</v>
      </c>
      <c r="D8" s="51"/>
      <c r="E8" s="51"/>
      <c r="F8" s="51"/>
      <c r="G8" s="51"/>
      <c r="H8" s="51"/>
      <c r="I8" s="51"/>
      <c r="J8" s="51"/>
      <c r="M8" s="5"/>
      <c r="O8" s="11">
        <f>számolás!G34</f>
        <v>0</v>
      </c>
    </row>
    <row r="9" spans="1:16" x14ac:dyDescent="0.25">
      <c r="B9" s="6" t="s">
        <v>5</v>
      </c>
      <c r="C9" s="51" t="s">
        <v>374</v>
      </c>
      <c r="D9" s="51"/>
      <c r="E9" s="51"/>
      <c r="F9" s="51"/>
      <c r="G9" s="51"/>
      <c r="H9" s="51"/>
      <c r="I9" s="51"/>
      <c r="J9" s="51"/>
      <c r="M9" s="5"/>
      <c r="O9" s="11">
        <f>számolás!G35</f>
        <v>0</v>
      </c>
    </row>
    <row r="11" spans="1:16" x14ac:dyDescent="0.25">
      <c r="J11" s="2" t="s">
        <v>218</v>
      </c>
    </row>
    <row r="12" spans="1:16" x14ac:dyDescent="0.25">
      <c r="C12" s="1" t="s">
        <v>63</v>
      </c>
      <c r="D12" s="1" t="s">
        <v>207</v>
      </c>
      <c r="E12" s="1" t="s">
        <v>208</v>
      </c>
      <c r="F12" s="1" t="s">
        <v>365</v>
      </c>
      <c r="G12" s="1" t="s">
        <v>209</v>
      </c>
      <c r="H12" s="1" t="s">
        <v>368</v>
      </c>
      <c r="J12" s="6" t="s">
        <v>209</v>
      </c>
      <c r="K12" s="6" t="s">
        <v>367</v>
      </c>
    </row>
    <row r="13" spans="1:16" x14ac:dyDescent="0.25">
      <c r="C13" s="1" t="s">
        <v>210</v>
      </c>
      <c r="D13" s="15">
        <v>27920</v>
      </c>
      <c r="E13" s="1" t="s">
        <v>211</v>
      </c>
      <c r="F13" s="16"/>
      <c r="G13" s="1" t="s">
        <v>212</v>
      </c>
      <c r="H13" s="13"/>
      <c r="J13" s="14" t="s">
        <v>218</v>
      </c>
      <c r="K13" s="5"/>
    </row>
    <row r="14" spans="1:16" x14ac:dyDescent="0.25">
      <c r="C14" s="1" t="s">
        <v>213</v>
      </c>
      <c r="D14" s="15">
        <v>36229</v>
      </c>
      <c r="E14" s="1" t="s">
        <v>214</v>
      </c>
      <c r="F14" s="16"/>
      <c r="G14" s="1" t="s">
        <v>215</v>
      </c>
      <c r="H14" s="13"/>
      <c r="J14" s="14" t="s">
        <v>215</v>
      </c>
      <c r="K14" s="5"/>
    </row>
    <row r="15" spans="1:16" x14ac:dyDescent="0.25">
      <c r="C15" s="1" t="s">
        <v>216</v>
      </c>
      <c r="D15" s="15">
        <v>36052</v>
      </c>
      <c r="E15" s="1" t="s">
        <v>217</v>
      </c>
      <c r="F15" s="16"/>
      <c r="G15" s="1" t="s">
        <v>218</v>
      </c>
      <c r="H15" s="13"/>
      <c r="J15" s="14" t="s">
        <v>212</v>
      </c>
      <c r="K15" s="5"/>
    </row>
    <row r="16" spans="1:16" x14ac:dyDescent="0.25">
      <c r="C16" s="1" t="s">
        <v>219</v>
      </c>
      <c r="D16" s="15">
        <v>28495</v>
      </c>
      <c r="E16" s="1" t="s">
        <v>220</v>
      </c>
      <c r="F16" s="16"/>
      <c r="G16" s="1" t="s">
        <v>212</v>
      </c>
      <c r="H16" s="13"/>
    </row>
    <row r="17" spans="3:11" x14ac:dyDescent="0.25">
      <c r="C17" s="1" t="s">
        <v>221</v>
      </c>
      <c r="D17" s="15">
        <v>34796</v>
      </c>
      <c r="E17" s="1" t="s">
        <v>217</v>
      </c>
      <c r="F17" s="16"/>
      <c r="G17" s="1" t="s">
        <v>212</v>
      </c>
      <c r="H17" s="13"/>
    </row>
    <row r="18" spans="3:11" x14ac:dyDescent="0.25">
      <c r="C18" s="1" t="s">
        <v>222</v>
      </c>
      <c r="D18" s="15">
        <v>31474</v>
      </c>
      <c r="E18" s="1" t="s">
        <v>217</v>
      </c>
      <c r="F18" s="16"/>
      <c r="G18" s="1" t="s">
        <v>215</v>
      </c>
      <c r="H18" s="13"/>
      <c r="J18" s="2" t="s">
        <v>369</v>
      </c>
    </row>
    <row r="19" spans="3:11" x14ac:dyDescent="0.25">
      <c r="C19" s="1" t="s">
        <v>223</v>
      </c>
      <c r="D19" s="15">
        <v>31743</v>
      </c>
      <c r="E19" s="1" t="s">
        <v>217</v>
      </c>
      <c r="F19" s="16"/>
      <c r="G19" s="1" t="s">
        <v>218</v>
      </c>
      <c r="H19" s="13"/>
      <c r="J19" s="4" t="s">
        <v>375</v>
      </c>
      <c r="K19" s="4" t="s">
        <v>376</v>
      </c>
    </row>
    <row r="20" spans="3:11" x14ac:dyDescent="0.25">
      <c r="C20" s="1" t="s">
        <v>224</v>
      </c>
      <c r="D20" s="15">
        <v>29461</v>
      </c>
      <c r="E20" s="1" t="s">
        <v>217</v>
      </c>
      <c r="F20" s="16"/>
      <c r="G20" s="1" t="s">
        <v>215</v>
      </c>
      <c r="H20" s="13"/>
      <c r="J20" s="5"/>
      <c r="K20" s="5"/>
    </row>
    <row r="21" spans="3:11" x14ac:dyDescent="0.25">
      <c r="C21" s="1" t="s">
        <v>225</v>
      </c>
      <c r="D21" s="15">
        <v>30031</v>
      </c>
      <c r="E21" s="1" t="s">
        <v>217</v>
      </c>
      <c r="F21" s="16"/>
      <c r="G21" s="1" t="s">
        <v>215</v>
      </c>
      <c r="H21" s="13"/>
      <c r="J21" s="5"/>
      <c r="K21" s="5"/>
    </row>
    <row r="22" spans="3:11" x14ac:dyDescent="0.25">
      <c r="C22" s="1" t="s">
        <v>226</v>
      </c>
      <c r="D22" s="15">
        <v>30066</v>
      </c>
      <c r="E22" s="1" t="s">
        <v>217</v>
      </c>
      <c r="F22" s="16"/>
      <c r="G22" s="1" t="s">
        <v>218</v>
      </c>
      <c r="H22" s="13"/>
      <c r="J22" s="5"/>
      <c r="K22" s="5"/>
    </row>
    <row r="23" spans="3:11" x14ac:dyDescent="0.25">
      <c r="C23" s="1" t="s">
        <v>227</v>
      </c>
      <c r="D23" s="15">
        <v>34015</v>
      </c>
      <c r="E23" s="1" t="s">
        <v>217</v>
      </c>
      <c r="F23" s="16"/>
      <c r="G23" s="1" t="s">
        <v>228</v>
      </c>
      <c r="H23" s="13"/>
      <c r="J23" s="5"/>
      <c r="K23" s="5"/>
    </row>
    <row r="24" spans="3:11" x14ac:dyDescent="0.25">
      <c r="C24" s="1" t="s">
        <v>229</v>
      </c>
      <c r="D24" s="15">
        <v>33938</v>
      </c>
      <c r="E24" s="1" t="s">
        <v>217</v>
      </c>
      <c r="F24" s="16"/>
      <c r="G24" s="1" t="s">
        <v>218</v>
      </c>
      <c r="H24" s="13"/>
    </row>
    <row r="25" spans="3:11" x14ac:dyDescent="0.25">
      <c r="C25" s="1" t="s">
        <v>230</v>
      </c>
      <c r="D25" s="15">
        <v>31320</v>
      </c>
      <c r="E25" s="1" t="s">
        <v>217</v>
      </c>
      <c r="F25" s="16"/>
      <c r="G25" s="1" t="s">
        <v>212</v>
      </c>
      <c r="H25" s="13"/>
    </row>
    <row r="26" spans="3:11" x14ac:dyDescent="0.25">
      <c r="C26" s="1" t="s">
        <v>231</v>
      </c>
      <c r="D26" s="15">
        <v>27749</v>
      </c>
      <c r="E26" s="1" t="s">
        <v>217</v>
      </c>
      <c r="F26" s="16"/>
      <c r="G26" s="1" t="s">
        <v>215</v>
      </c>
      <c r="H26" s="13"/>
    </row>
    <row r="27" spans="3:11" x14ac:dyDescent="0.25">
      <c r="C27" s="1" t="s">
        <v>232</v>
      </c>
      <c r="D27" s="15">
        <v>34908</v>
      </c>
      <c r="E27" s="1" t="s">
        <v>217</v>
      </c>
      <c r="F27" s="16"/>
      <c r="G27" s="1" t="s">
        <v>215</v>
      </c>
      <c r="H27" s="13"/>
    </row>
    <row r="28" spans="3:11" x14ac:dyDescent="0.25">
      <c r="C28" s="1" t="s">
        <v>233</v>
      </c>
      <c r="D28" s="15">
        <v>32340</v>
      </c>
      <c r="E28" s="1" t="s">
        <v>217</v>
      </c>
      <c r="F28" s="16"/>
      <c r="G28" s="1" t="s">
        <v>215</v>
      </c>
      <c r="H28" s="13"/>
    </row>
    <row r="29" spans="3:11" x14ac:dyDescent="0.25">
      <c r="C29" s="1" t="s">
        <v>234</v>
      </c>
      <c r="D29" s="15">
        <v>35241</v>
      </c>
      <c r="E29" s="1" t="s">
        <v>217</v>
      </c>
      <c r="F29" s="16"/>
      <c r="G29" s="1" t="s">
        <v>215</v>
      </c>
      <c r="H29" s="13"/>
    </row>
    <row r="30" spans="3:11" x14ac:dyDescent="0.25">
      <c r="C30" s="1" t="s">
        <v>235</v>
      </c>
      <c r="D30" s="15">
        <v>28571</v>
      </c>
      <c r="E30" s="1" t="s">
        <v>217</v>
      </c>
      <c r="F30" s="16"/>
      <c r="G30" s="1" t="s">
        <v>215</v>
      </c>
      <c r="H30" s="13"/>
    </row>
    <row r="31" spans="3:11" x14ac:dyDescent="0.25">
      <c r="C31" s="1" t="s">
        <v>236</v>
      </c>
      <c r="D31" s="15">
        <v>36441</v>
      </c>
      <c r="E31" s="1" t="s">
        <v>211</v>
      </c>
      <c r="F31" s="16"/>
      <c r="G31" s="1" t="s">
        <v>218</v>
      </c>
      <c r="H31" s="13"/>
    </row>
    <row r="32" spans="3:11" x14ac:dyDescent="0.25">
      <c r="C32" s="1" t="s">
        <v>237</v>
      </c>
      <c r="D32" s="15">
        <v>36019</v>
      </c>
      <c r="E32" s="1" t="s">
        <v>214</v>
      </c>
      <c r="F32" s="16"/>
      <c r="G32" s="1" t="s">
        <v>212</v>
      </c>
      <c r="H32" s="13"/>
    </row>
    <row r="33" spans="3:8" x14ac:dyDescent="0.25">
      <c r="C33" s="1" t="s">
        <v>238</v>
      </c>
      <c r="D33" s="15">
        <v>35139</v>
      </c>
      <c r="E33" s="1" t="s">
        <v>214</v>
      </c>
      <c r="F33" s="16"/>
      <c r="G33" s="1" t="s">
        <v>218</v>
      </c>
      <c r="H33" s="13"/>
    </row>
    <row r="34" spans="3:8" x14ac:dyDescent="0.25">
      <c r="C34" s="1" t="s">
        <v>239</v>
      </c>
      <c r="D34" s="15">
        <v>32053</v>
      </c>
      <c r="E34" s="1" t="s">
        <v>217</v>
      </c>
      <c r="F34" s="16"/>
      <c r="G34" s="1" t="s">
        <v>218</v>
      </c>
      <c r="H34" s="13"/>
    </row>
    <row r="35" spans="3:8" x14ac:dyDescent="0.25">
      <c r="C35" s="1" t="s">
        <v>240</v>
      </c>
      <c r="D35" s="15">
        <v>33521</v>
      </c>
      <c r="E35" s="1" t="s">
        <v>220</v>
      </c>
      <c r="F35" s="16"/>
      <c r="G35" s="1" t="s">
        <v>228</v>
      </c>
      <c r="H35" s="13"/>
    </row>
    <row r="36" spans="3:8" x14ac:dyDescent="0.25">
      <c r="C36" s="1" t="s">
        <v>241</v>
      </c>
      <c r="D36" s="15">
        <v>32040</v>
      </c>
      <c r="E36" s="1" t="s">
        <v>214</v>
      </c>
      <c r="F36" s="16"/>
      <c r="G36" s="1" t="s">
        <v>212</v>
      </c>
      <c r="H36" s="13"/>
    </row>
    <row r="37" spans="3:8" x14ac:dyDescent="0.25">
      <c r="C37" s="1" t="s">
        <v>242</v>
      </c>
      <c r="D37" s="15">
        <v>30747</v>
      </c>
      <c r="E37" s="1" t="s">
        <v>217</v>
      </c>
      <c r="F37" s="16"/>
      <c r="G37" s="1" t="s">
        <v>212</v>
      </c>
      <c r="H37" s="13"/>
    </row>
    <row r="38" spans="3:8" x14ac:dyDescent="0.25">
      <c r="C38" s="1" t="s">
        <v>243</v>
      </c>
      <c r="D38" s="15">
        <v>27037</v>
      </c>
      <c r="E38" s="1" t="s">
        <v>217</v>
      </c>
      <c r="F38" s="16"/>
      <c r="G38" s="1" t="s">
        <v>218</v>
      </c>
      <c r="H38" s="13"/>
    </row>
    <row r="39" spans="3:8" x14ac:dyDescent="0.25">
      <c r="C39" s="1" t="s">
        <v>244</v>
      </c>
      <c r="D39" s="15">
        <v>27796</v>
      </c>
      <c r="E39" s="1" t="s">
        <v>217</v>
      </c>
      <c r="F39" s="16"/>
      <c r="G39" s="1" t="s">
        <v>215</v>
      </c>
      <c r="H39" s="13"/>
    </row>
    <row r="40" spans="3:8" x14ac:dyDescent="0.25">
      <c r="C40" s="1" t="s">
        <v>245</v>
      </c>
      <c r="D40" s="15">
        <v>30593</v>
      </c>
      <c r="E40" s="1" t="s">
        <v>211</v>
      </c>
      <c r="F40" s="16"/>
      <c r="G40" s="1" t="s">
        <v>212</v>
      </c>
      <c r="H40" s="13"/>
    </row>
    <row r="41" spans="3:8" x14ac:dyDescent="0.25">
      <c r="C41" s="1" t="s">
        <v>246</v>
      </c>
      <c r="D41" s="15">
        <v>31300</v>
      </c>
      <c r="E41" s="1" t="s">
        <v>217</v>
      </c>
      <c r="F41" s="16"/>
      <c r="G41" s="1" t="s">
        <v>215</v>
      </c>
      <c r="H41" s="13"/>
    </row>
    <row r="42" spans="3:8" x14ac:dyDescent="0.25">
      <c r="C42" s="1" t="s">
        <v>247</v>
      </c>
      <c r="D42" s="15">
        <v>28515</v>
      </c>
      <c r="E42" s="1" t="s">
        <v>217</v>
      </c>
      <c r="F42" s="16"/>
      <c r="G42" s="1" t="s">
        <v>215</v>
      </c>
      <c r="H42" s="13"/>
    </row>
    <row r="43" spans="3:8" x14ac:dyDescent="0.25">
      <c r="C43" s="1" t="s">
        <v>248</v>
      </c>
      <c r="D43" s="15">
        <v>31153</v>
      </c>
      <c r="E43" s="1" t="s">
        <v>217</v>
      </c>
      <c r="F43" s="16"/>
      <c r="G43" s="1" t="s">
        <v>215</v>
      </c>
      <c r="H43" s="13"/>
    </row>
    <row r="44" spans="3:8" x14ac:dyDescent="0.25">
      <c r="C44" s="1" t="s">
        <v>249</v>
      </c>
      <c r="D44" s="15">
        <v>26790</v>
      </c>
      <c r="E44" s="1" t="s">
        <v>217</v>
      </c>
      <c r="F44" s="16"/>
      <c r="G44" s="1" t="s">
        <v>215</v>
      </c>
      <c r="H44" s="13"/>
    </row>
    <row r="45" spans="3:8" x14ac:dyDescent="0.25">
      <c r="C45" s="1" t="s">
        <v>250</v>
      </c>
      <c r="D45" s="15">
        <v>26851</v>
      </c>
      <c r="E45" s="1" t="s">
        <v>211</v>
      </c>
      <c r="F45" s="16"/>
      <c r="G45" s="1" t="s">
        <v>215</v>
      </c>
      <c r="H45" s="13"/>
    </row>
    <row r="46" spans="3:8" x14ac:dyDescent="0.25">
      <c r="C46" s="1" t="s">
        <v>233</v>
      </c>
      <c r="D46" s="15">
        <v>34251</v>
      </c>
      <c r="E46" s="1" t="s">
        <v>217</v>
      </c>
      <c r="F46" s="16"/>
      <c r="G46" s="1" t="s">
        <v>215</v>
      </c>
      <c r="H46" s="13"/>
    </row>
    <row r="47" spans="3:8" x14ac:dyDescent="0.25">
      <c r="C47" s="1" t="s">
        <v>251</v>
      </c>
      <c r="D47" s="15">
        <v>33974</v>
      </c>
      <c r="E47" s="1" t="s">
        <v>217</v>
      </c>
      <c r="F47" s="16"/>
      <c r="G47" s="1" t="s">
        <v>218</v>
      </c>
      <c r="H47" s="13"/>
    </row>
    <row r="48" spans="3:8" x14ac:dyDescent="0.25">
      <c r="C48" s="1" t="s">
        <v>252</v>
      </c>
      <c r="D48" s="15">
        <v>30095</v>
      </c>
      <c r="E48" s="1" t="s">
        <v>217</v>
      </c>
      <c r="F48" s="16"/>
      <c r="G48" s="1" t="s">
        <v>215</v>
      </c>
      <c r="H48" s="13"/>
    </row>
    <row r="49" spans="3:8" x14ac:dyDescent="0.25">
      <c r="C49" s="1" t="s">
        <v>253</v>
      </c>
      <c r="D49" s="15">
        <v>34685</v>
      </c>
      <c r="E49" s="1" t="s">
        <v>211</v>
      </c>
      <c r="F49" s="16"/>
      <c r="G49" s="1" t="s">
        <v>212</v>
      </c>
      <c r="H49" s="13"/>
    </row>
    <row r="50" spans="3:8" x14ac:dyDescent="0.25">
      <c r="C50" s="1" t="s">
        <v>254</v>
      </c>
      <c r="D50" s="15">
        <v>29515</v>
      </c>
      <c r="E50" s="1" t="s">
        <v>217</v>
      </c>
      <c r="F50" s="16"/>
      <c r="G50" s="1" t="s">
        <v>218</v>
      </c>
      <c r="H50" s="13"/>
    </row>
    <row r="51" spans="3:8" x14ac:dyDescent="0.25">
      <c r="C51" s="1" t="s">
        <v>255</v>
      </c>
      <c r="D51" s="15">
        <v>32638</v>
      </c>
      <c r="E51" s="1" t="s">
        <v>214</v>
      </c>
      <c r="F51" s="16"/>
      <c r="G51" s="1" t="s">
        <v>215</v>
      </c>
      <c r="H51" s="13"/>
    </row>
    <row r="52" spans="3:8" x14ac:dyDescent="0.25">
      <c r="C52" s="1" t="s">
        <v>256</v>
      </c>
      <c r="D52" s="15">
        <v>33681</v>
      </c>
      <c r="E52" s="1" t="s">
        <v>217</v>
      </c>
      <c r="F52" s="16"/>
      <c r="G52" s="1" t="s">
        <v>228</v>
      </c>
      <c r="H52" s="13"/>
    </row>
    <row r="53" spans="3:8" x14ac:dyDescent="0.25">
      <c r="C53" s="1" t="s">
        <v>257</v>
      </c>
      <c r="D53" s="15">
        <v>26539</v>
      </c>
      <c r="E53" s="1" t="s">
        <v>217</v>
      </c>
      <c r="F53" s="16"/>
      <c r="G53" s="1" t="s">
        <v>218</v>
      </c>
      <c r="H53" s="13"/>
    </row>
    <row r="54" spans="3:8" x14ac:dyDescent="0.25">
      <c r="C54" s="1" t="s">
        <v>258</v>
      </c>
      <c r="D54" s="15">
        <v>28882</v>
      </c>
      <c r="E54" s="1" t="s">
        <v>217</v>
      </c>
      <c r="F54" s="16"/>
      <c r="G54" s="1" t="s">
        <v>215</v>
      </c>
      <c r="H54" s="13"/>
    </row>
    <row r="55" spans="3:8" x14ac:dyDescent="0.25">
      <c r="C55" s="1" t="s">
        <v>259</v>
      </c>
      <c r="D55" s="15">
        <v>32047</v>
      </c>
      <c r="E55" s="1" t="s">
        <v>217</v>
      </c>
      <c r="F55" s="16"/>
      <c r="G55" s="1" t="s">
        <v>212</v>
      </c>
      <c r="H55" s="13"/>
    </row>
    <row r="56" spans="3:8" x14ac:dyDescent="0.25">
      <c r="C56" s="1" t="s">
        <v>260</v>
      </c>
      <c r="D56" s="15">
        <v>28219</v>
      </c>
      <c r="E56" s="1" t="s">
        <v>217</v>
      </c>
      <c r="F56" s="16"/>
      <c r="G56" s="1" t="s">
        <v>218</v>
      </c>
      <c r="H56" s="13"/>
    </row>
    <row r="57" spans="3:8" x14ac:dyDescent="0.25">
      <c r="C57" s="1" t="s">
        <v>236</v>
      </c>
      <c r="D57" s="15">
        <v>36489</v>
      </c>
      <c r="E57" s="1" t="s">
        <v>217</v>
      </c>
      <c r="F57" s="16"/>
      <c r="G57" s="1" t="s">
        <v>215</v>
      </c>
      <c r="H57" s="13"/>
    </row>
    <row r="58" spans="3:8" x14ac:dyDescent="0.25">
      <c r="C58" s="1" t="s">
        <v>261</v>
      </c>
      <c r="D58" s="15">
        <v>26265</v>
      </c>
      <c r="E58" s="1" t="s">
        <v>217</v>
      </c>
      <c r="F58" s="16"/>
      <c r="G58" s="1" t="s">
        <v>215</v>
      </c>
      <c r="H58" s="13"/>
    </row>
    <row r="59" spans="3:8" x14ac:dyDescent="0.25">
      <c r="C59" s="1" t="s">
        <v>262</v>
      </c>
      <c r="D59" s="15">
        <v>30745</v>
      </c>
      <c r="E59" s="1" t="s">
        <v>217</v>
      </c>
      <c r="F59" s="16"/>
      <c r="G59" s="1" t="s">
        <v>215</v>
      </c>
      <c r="H59" s="13"/>
    </row>
    <row r="60" spans="3:8" x14ac:dyDescent="0.25">
      <c r="C60" s="1" t="s">
        <v>263</v>
      </c>
      <c r="D60" s="15">
        <v>28622</v>
      </c>
      <c r="E60" s="1" t="s">
        <v>217</v>
      </c>
      <c r="F60" s="16"/>
      <c r="G60" s="1" t="s">
        <v>215</v>
      </c>
      <c r="H60" s="13"/>
    </row>
    <row r="61" spans="3:8" x14ac:dyDescent="0.25">
      <c r="C61" s="1" t="s">
        <v>264</v>
      </c>
      <c r="D61" s="15">
        <v>25987</v>
      </c>
      <c r="E61" s="1" t="s">
        <v>211</v>
      </c>
      <c r="F61" s="16"/>
      <c r="G61" s="1" t="s">
        <v>228</v>
      </c>
      <c r="H61" s="13"/>
    </row>
    <row r="62" spans="3:8" x14ac:dyDescent="0.25">
      <c r="C62" s="1" t="s">
        <v>265</v>
      </c>
      <c r="D62" s="15">
        <v>31869</v>
      </c>
      <c r="E62" s="1" t="s">
        <v>214</v>
      </c>
      <c r="F62" s="16"/>
      <c r="G62" s="1" t="s">
        <v>212</v>
      </c>
      <c r="H62" s="13"/>
    </row>
    <row r="63" spans="3:8" x14ac:dyDescent="0.25">
      <c r="C63" s="1" t="s">
        <v>266</v>
      </c>
      <c r="D63" s="15">
        <v>31121</v>
      </c>
      <c r="E63" s="1" t="s">
        <v>217</v>
      </c>
      <c r="F63" s="16"/>
      <c r="G63" s="1" t="s">
        <v>215</v>
      </c>
      <c r="H63" s="13"/>
    </row>
    <row r="64" spans="3:8" x14ac:dyDescent="0.25">
      <c r="C64" s="1" t="s">
        <v>267</v>
      </c>
      <c r="D64" s="15">
        <v>35301</v>
      </c>
      <c r="E64" s="1" t="s">
        <v>217</v>
      </c>
      <c r="F64" s="16"/>
      <c r="G64" s="1" t="s">
        <v>215</v>
      </c>
      <c r="H64" s="13"/>
    </row>
    <row r="65" spans="3:8" x14ac:dyDescent="0.25">
      <c r="C65" s="1" t="s">
        <v>188</v>
      </c>
      <c r="D65" s="15">
        <v>28338</v>
      </c>
      <c r="E65" s="1" t="s">
        <v>214</v>
      </c>
      <c r="F65" s="16"/>
      <c r="G65" s="1" t="s">
        <v>215</v>
      </c>
      <c r="H65" s="13"/>
    </row>
    <row r="66" spans="3:8" x14ac:dyDescent="0.25">
      <c r="C66" s="1" t="s">
        <v>268</v>
      </c>
      <c r="D66" s="15">
        <v>26230</v>
      </c>
      <c r="E66" s="1" t="s">
        <v>217</v>
      </c>
      <c r="F66" s="16"/>
      <c r="G66" s="1" t="s">
        <v>215</v>
      </c>
      <c r="H66" s="13"/>
    </row>
    <row r="67" spans="3:8" x14ac:dyDescent="0.25">
      <c r="C67" s="1" t="s">
        <v>269</v>
      </c>
      <c r="D67" s="15">
        <v>34677</v>
      </c>
      <c r="E67" s="1" t="s">
        <v>217</v>
      </c>
      <c r="F67" s="16"/>
      <c r="G67" s="1" t="s">
        <v>215</v>
      </c>
      <c r="H67" s="13"/>
    </row>
    <row r="68" spans="3:8" x14ac:dyDescent="0.25">
      <c r="C68" s="1" t="s">
        <v>270</v>
      </c>
      <c r="D68" s="15">
        <v>36077</v>
      </c>
      <c r="E68" s="1" t="s">
        <v>217</v>
      </c>
      <c r="F68" s="16"/>
      <c r="G68" s="1" t="s">
        <v>215</v>
      </c>
      <c r="H68" s="13"/>
    </row>
    <row r="69" spans="3:8" x14ac:dyDescent="0.25">
      <c r="C69" s="1" t="s">
        <v>271</v>
      </c>
      <c r="D69" s="15">
        <v>36558</v>
      </c>
      <c r="E69" s="1" t="s">
        <v>217</v>
      </c>
      <c r="F69" s="16"/>
      <c r="G69" s="1" t="s">
        <v>215</v>
      </c>
      <c r="H69" s="13"/>
    </row>
    <row r="70" spans="3:8" x14ac:dyDescent="0.25">
      <c r="C70" s="1" t="s">
        <v>272</v>
      </c>
      <c r="D70" s="15">
        <v>28737</v>
      </c>
      <c r="E70" s="1" t="s">
        <v>217</v>
      </c>
      <c r="F70" s="16"/>
      <c r="G70" s="1" t="s">
        <v>215</v>
      </c>
      <c r="H70" s="13"/>
    </row>
    <row r="71" spans="3:8" x14ac:dyDescent="0.25">
      <c r="C71" s="1" t="s">
        <v>273</v>
      </c>
      <c r="D71" s="15">
        <v>36137</v>
      </c>
      <c r="E71" s="1" t="s">
        <v>214</v>
      </c>
      <c r="F71" s="16"/>
      <c r="G71" s="1" t="s">
        <v>212</v>
      </c>
      <c r="H71" s="13"/>
    </row>
    <row r="72" spans="3:8" x14ac:dyDescent="0.25">
      <c r="C72" s="1" t="s">
        <v>274</v>
      </c>
      <c r="D72" s="15">
        <v>33074</v>
      </c>
      <c r="E72" s="1" t="s">
        <v>217</v>
      </c>
      <c r="F72" s="16"/>
      <c r="G72" s="1" t="s">
        <v>212</v>
      </c>
      <c r="H72" s="13"/>
    </row>
    <row r="73" spans="3:8" x14ac:dyDescent="0.25">
      <c r="C73" s="1" t="s">
        <v>275</v>
      </c>
      <c r="D73" s="15">
        <v>36409</v>
      </c>
      <c r="E73" s="1" t="s">
        <v>211</v>
      </c>
      <c r="F73" s="16"/>
      <c r="G73" s="1" t="s">
        <v>212</v>
      </c>
      <c r="H73" s="13"/>
    </row>
    <row r="74" spans="3:8" x14ac:dyDescent="0.25">
      <c r="C74" s="1" t="s">
        <v>276</v>
      </c>
      <c r="D74" s="15">
        <v>33824</v>
      </c>
      <c r="E74" s="1" t="s">
        <v>211</v>
      </c>
      <c r="F74" s="16"/>
      <c r="G74" s="1" t="s">
        <v>215</v>
      </c>
      <c r="H74" s="13"/>
    </row>
    <row r="75" spans="3:8" x14ac:dyDescent="0.25">
      <c r="C75" s="1" t="s">
        <v>277</v>
      </c>
      <c r="D75" s="15">
        <v>27357</v>
      </c>
      <c r="E75" s="1" t="s">
        <v>217</v>
      </c>
      <c r="F75" s="16"/>
      <c r="G75" s="1" t="s">
        <v>218</v>
      </c>
      <c r="H75" s="13"/>
    </row>
    <row r="76" spans="3:8" x14ac:dyDescent="0.25">
      <c r="C76" s="1" t="s">
        <v>278</v>
      </c>
      <c r="D76" s="15">
        <v>29549</v>
      </c>
      <c r="E76" s="1" t="s">
        <v>217</v>
      </c>
      <c r="F76" s="16"/>
      <c r="G76" s="1" t="s">
        <v>218</v>
      </c>
      <c r="H76" s="13"/>
    </row>
    <row r="77" spans="3:8" x14ac:dyDescent="0.25">
      <c r="C77" s="1" t="s">
        <v>279</v>
      </c>
      <c r="D77" s="15">
        <v>34591</v>
      </c>
      <c r="E77" s="1" t="s">
        <v>217</v>
      </c>
      <c r="F77" s="16"/>
      <c r="G77" s="1" t="s">
        <v>215</v>
      </c>
      <c r="H77" s="13"/>
    </row>
    <row r="78" spans="3:8" x14ac:dyDescent="0.25">
      <c r="C78" s="1" t="s">
        <v>280</v>
      </c>
      <c r="D78" s="15">
        <v>35609</v>
      </c>
      <c r="E78" s="1" t="s">
        <v>214</v>
      </c>
      <c r="F78" s="16"/>
      <c r="G78" s="1" t="s">
        <v>215</v>
      </c>
      <c r="H78" s="13"/>
    </row>
    <row r="79" spans="3:8" x14ac:dyDescent="0.25">
      <c r="C79" s="1" t="s">
        <v>281</v>
      </c>
      <c r="D79" s="15">
        <v>31538</v>
      </c>
      <c r="E79" s="1" t="s">
        <v>217</v>
      </c>
      <c r="F79" s="16"/>
      <c r="G79" s="1" t="s">
        <v>218</v>
      </c>
      <c r="H79" s="13"/>
    </row>
    <row r="80" spans="3:8" x14ac:dyDescent="0.25">
      <c r="C80" s="1" t="s">
        <v>282</v>
      </c>
      <c r="D80" s="15">
        <v>26563</v>
      </c>
      <c r="E80" s="1" t="s">
        <v>217</v>
      </c>
      <c r="F80" s="16"/>
      <c r="G80" s="1" t="s">
        <v>218</v>
      </c>
      <c r="H80" s="13"/>
    </row>
    <row r="81" spans="3:8" x14ac:dyDescent="0.25">
      <c r="C81" s="1" t="s">
        <v>283</v>
      </c>
      <c r="D81" s="15">
        <v>34170</v>
      </c>
      <c r="E81" s="1" t="s">
        <v>217</v>
      </c>
      <c r="F81" s="16"/>
      <c r="G81" s="1" t="s">
        <v>215</v>
      </c>
      <c r="H81" s="13"/>
    </row>
    <row r="82" spans="3:8" x14ac:dyDescent="0.25">
      <c r="C82" s="1" t="s">
        <v>284</v>
      </c>
      <c r="D82" s="15">
        <v>31970</v>
      </c>
      <c r="E82" s="1" t="s">
        <v>217</v>
      </c>
      <c r="F82" s="16"/>
      <c r="G82" s="1" t="s">
        <v>215</v>
      </c>
      <c r="H82" s="13"/>
    </row>
    <row r="83" spans="3:8" x14ac:dyDescent="0.25">
      <c r="C83" s="1" t="s">
        <v>285</v>
      </c>
      <c r="D83" s="15">
        <v>30960</v>
      </c>
      <c r="E83" s="1" t="s">
        <v>217</v>
      </c>
      <c r="F83" s="16"/>
      <c r="G83" s="1" t="s">
        <v>215</v>
      </c>
      <c r="H83" s="13"/>
    </row>
    <row r="84" spans="3:8" x14ac:dyDescent="0.25">
      <c r="C84" s="1" t="s">
        <v>286</v>
      </c>
      <c r="D84" s="15">
        <v>31281</v>
      </c>
      <c r="E84" s="1" t="s">
        <v>217</v>
      </c>
      <c r="F84" s="16"/>
      <c r="G84" s="1" t="s">
        <v>218</v>
      </c>
      <c r="H84" s="13"/>
    </row>
    <row r="85" spans="3:8" x14ac:dyDescent="0.25">
      <c r="C85" s="1" t="s">
        <v>287</v>
      </c>
      <c r="D85" s="15">
        <v>33535</v>
      </c>
      <c r="E85" s="1" t="s">
        <v>217</v>
      </c>
      <c r="F85" s="16"/>
      <c r="G85" s="1" t="s">
        <v>218</v>
      </c>
      <c r="H85" s="13"/>
    </row>
    <row r="86" spans="3:8" x14ac:dyDescent="0.25">
      <c r="C86" s="1" t="s">
        <v>288</v>
      </c>
      <c r="D86" s="15">
        <v>32823</v>
      </c>
      <c r="E86" s="1" t="s">
        <v>217</v>
      </c>
      <c r="F86" s="16"/>
      <c r="G86" s="1" t="s">
        <v>215</v>
      </c>
      <c r="H86" s="13"/>
    </row>
    <row r="87" spans="3:8" x14ac:dyDescent="0.25">
      <c r="C87" s="1" t="s">
        <v>289</v>
      </c>
      <c r="D87" s="15">
        <v>31637</v>
      </c>
      <c r="E87" s="1" t="s">
        <v>214</v>
      </c>
      <c r="F87" s="16"/>
      <c r="G87" s="1" t="s">
        <v>215</v>
      </c>
      <c r="H87" s="13"/>
    </row>
    <row r="88" spans="3:8" x14ac:dyDescent="0.25">
      <c r="C88" s="1" t="s">
        <v>290</v>
      </c>
      <c r="D88" s="15">
        <v>30361</v>
      </c>
      <c r="E88" s="1" t="s">
        <v>217</v>
      </c>
      <c r="F88" s="16"/>
      <c r="G88" s="1" t="s">
        <v>215</v>
      </c>
      <c r="H88" s="13"/>
    </row>
    <row r="89" spans="3:8" x14ac:dyDescent="0.25">
      <c r="C89" s="1" t="s">
        <v>291</v>
      </c>
      <c r="D89" s="15">
        <v>35327</v>
      </c>
      <c r="E89" s="1" t="s">
        <v>217</v>
      </c>
      <c r="F89" s="16"/>
      <c r="G89" s="1" t="s">
        <v>215</v>
      </c>
      <c r="H89" s="13"/>
    </row>
    <row r="90" spans="3:8" x14ac:dyDescent="0.25">
      <c r="C90" s="1" t="s">
        <v>292</v>
      </c>
      <c r="D90" s="15">
        <v>35305</v>
      </c>
      <c r="E90" s="1" t="s">
        <v>214</v>
      </c>
      <c r="F90" s="16"/>
      <c r="G90" s="1" t="s">
        <v>228</v>
      </c>
      <c r="H90" s="13"/>
    </row>
    <row r="91" spans="3:8" x14ac:dyDescent="0.25">
      <c r="C91" s="1" t="s">
        <v>293</v>
      </c>
      <c r="D91" s="15">
        <v>32175</v>
      </c>
      <c r="E91" s="1" t="s">
        <v>217</v>
      </c>
      <c r="F91" s="16"/>
      <c r="G91" s="1" t="s">
        <v>212</v>
      </c>
      <c r="H91" s="13"/>
    </row>
    <row r="92" spans="3:8" x14ac:dyDescent="0.25">
      <c r="C92" s="1" t="s">
        <v>294</v>
      </c>
      <c r="D92" s="15">
        <v>34753</v>
      </c>
      <c r="E92" s="1" t="s">
        <v>217</v>
      </c>
      <c r="F92" s="16"/>
      <c r="G92" s="1" t="s">
        <v>218</v>
      </c>
      <c r="H92" s="13"/>
    </row>
    <row r="93" spans="3:8" x14ac:dyDescent="0.25">
      <c r="C93" s="1" t="s">
        <v>295</v>
      </c>
      <c r="D93" s="15">
        <v>29982</v>
      </c>
      <c r="E93" s="1" t="s">
        <v>217</v>
      </c>
      <c r="F93" s="16"/>
      <c r="G93" s="1" t="s">
        <v>215</v>
      </c>
      <c r="H93" s="13"/>
    </row>
    <row r="94" spans="3:8" x14ac:dyDescent="0.25">
      <c r="C94" s="1" t="s">
        <v>296</v>
      </c>
      <c r="D94" s="15">
        <v>25813</v>
      </c>
      <c r="E94" s="1" t="s">
        <v>217</v>
      </c>
      <c r="F94" s="16"/>
      <c r="G94" s="1" t="s">
        <v>215</v>
      </c>
      <c r="H94" s="13"/>
    </row>
    <row r="95" spans="3:8" x14ac:dyDescent="0.25">
      <c r="C95" s="1" t="s">
        <v>297</v>
      </c>
      <c r="D95" s="15">
        <v>32392</v>
      </c>
      <c r="E95" s="1" t="s">
        <v>220</v>
      </c>
      <c r="F95" s="16"/>
      <c r="G95" s="1" t="s">
        <v>228</v>
      </c>
      <c r="H95" s="13"/>
    </row>
    <row r="96" spans="3:8" x14ac:dyDescent="0.25">
      <c r="C96" s="1" t="s">
        <v>298</v>
      </c>
      <c r="D96" s="15">
        <v>32999</v>
      </c>
      <c r="E96" s="1" t="s">
        <v>217</v>
      </c>
      <c r="F96" s="16"/>
      <c r="G96" s="1" t="s">
        <v>218</v>
      </c>
      <c r="H96" s="13"/>
    </row>
    <row r="97" spans="3:8" x14ac:dyDescent="0.25">
      <c r="C97" s="1" t="s">
        <v>299</v>
      </c>
      <c r="D97" s="15">
        <v>27505</v>
      </c>
      <c r="E97" s="1" t="s">
        <v>217</v>
      </c>
      <c r="F97" s="16"/>
      <c r="G97" s="1" t="s">
        <v>218</v>
      </c>
      <c r="H97" s="13"/>
    </row>
    <row r="98" spans="3:8" x14ac:dyDescent="0.25">
      <c r="C98" s="1" t="s">
        <v>300</v>
      </c>
      <c r="D98" s="15">
        <v>33319</v>
      </c>
      <c r="E98" s="1" t="s">
        <v>217</v>
      </c>
      <c r="F98" s="16"/>
      <c r="G98" s="1" t="s">
        <v>215</v>
      </c>
      <c r="H98" s="13"/>
    </row>
    <row r="99" spans="3:8" x14ac:dyDescent="0.25">
      <c r="C99" s="1" t="s">
        <v>301</v>
      </c>
      <c r="D99" s="15">
        <v>32138</v>
      </c>
      <c r="E99" s="1" t="s">
        <v>217</v>
      </c>
      <c r="F99" s="16"/>
      <c r="G99" s="1" t="s">
        <v>212</v>
      </c>
      <c r="H99" s="13"/>
    </row>
    <row r="100" spans="3:8" x14ac:dyDescent="0.25">
      <c r="C100" s="1" t="s">
        <v>302</v>
      </c>
      <c r="D100" s="15">
        <v>33532</v>
      </c>
      <c r="E100" s="1" t="s">
        <v>217</v>
      </c>
      <c r="F100" s="16"/>
      <c r="G100" s="1" t="s">
        <v>212</v>
      </c>
      <c r="H100" s="13"/>
    </row>
    <row r="101" spans="3:8" x14ac:dyDescent="0.25">
      <c r="C101" s="1" t="s">
        <v>303</v>
      </c>
      <c r="D101" s="15">
        <v>30636</v>
      </c>
      <c r="E101" s="1" t="s">
        <v>214</v>
      </c>
      <c r="F101" s="16"/>
      <c r="G101" s="1" t="s">
        <v>212</v>
      </c>
      <c r="H101" s="13"/>
    </row>
    <row r="102" spans="3:8" x14ac:dyDescent="0.25">
      <c r="C102" s="1" t="s">
        <v>304</v>
      </c>
      <c r="D102" s="15">
        <v>29608</v>
      </c>
      <c r="E102" s="1" t="s">
        <v>217</v>
      </c>
      <c r="F102" s="16"/>
      <c r="G102" s="1" t="s">
        <v>218</v>
      </c>
      <c r="H102" s="13"/>
    </row>
    <row r="103" spans="3:8" x14ac:dyDescent="0.25">
      <c r="C103" s="1" t="s">
        <v>305</v>
      </c>
      <c r="D103" s="15">
        <v>32194</v>
      </c>
      <c r="E103" s="1" t="s">
        <v>217</v>
      </c>
      <c r="F103" s="16"/>
      <c r="G103" s="1" t="s">
        <v>215</v>
      </c>
      <c r="H103" s="13"/>
    </row>
    <row r="104" spans="3:8" x14ac:dyDescent="0.25">
      <c r="C104" s="1" t="s">
        <v>306</v>
      </c>
      <c r="D104" s="15">
        <v>26980</v>
      </c>
      <c r="E104" s="1" t="s">
        <v>217</v>
      </c>
      <c r="F104" s="16"/>
      <c r="G104" s="1" t="s">
        <v>218</v>
      </c>
      <c r="H104" s="13"/>
    </row>
    <row r="105" spans="3:8" x14ac:dyDescent="0.25">
      <c r="C105" s="1" t="s">
        <v>307</v>
      </c>
      <c r="D105" s="15">
        <v>36052</v>
      </c>
      <c r="E105" s="1" t="s">
        <v>217</v>
      </c>
      <c r="F105" s="16"/>
      <c r="G105" s="1" t="s">
        <v>218</v>
      </c>
      <c r="H105" s="13"/>
    </row>
    <row r="106" spans="3:8" x14ac:dyDescent="0.25">
      <c r="C106" s="1" t="s">
        <v>308</v>
      </c>
      <c r="D106" s="15">
        <v>30792</v>
      </c>
      <c r="E106" s="1" t="s">
        <v>217</v>
      </c>
      <c r="F106" s="16"/>
      <c r="G106" s="1" t="s">
        <v>215</v>
      </c>
      <c r="H106" s="13"/>
    </row>
    <row r="107" spans="3:8" x14ac:dyDescent="0.25">
      <c r="C107" s="1" t="s">
        <v>309</v>
      </c>
      <c r="D107" s="15">
        <v>35218</v>
      </c>
      <c r="E107" s="1" t="s">
        <v>217</v>
      </c>
      <c r="F107" s="16"/>
      <c r="G107" s="1" t="s">
        <v>215</v>
      </c>
      <c r="H107" s="13"/>
    </row>
    <row r="108" spans="3:8" x14ac:dyDescent="0.25">
      <c r="C108" s="1" t="s">
        <v>310</v>
      </c>
      <c r="D108" s="15">
        <v>36251</v>
      </c>
      <c r="E108" s="1" t="s">
        <v>211</v>
      </c>
      <c r="F108" s="16"/>
      <c r="G108" s="1" t="s">
        <v>212</v>
      </c>
      <c r="H108" s="13"/>
    </row>
    <row r="109" spans="3:8" x14ac:dyDescent="0.25">
      <c r="C109" s="1" t="s">
        <v>311</v>
      </c>
      <c r="D109" s="15">
        <v>32849</v>
      </c>
      <c r="E109" s="1" t="s">
        <v>217</v>
      </c>
      <c r="F109" s="16"/>
      <c r="G109" s="1" t="s">
        <v>215</v>
      </c>
      <c r="H109" s="13"/>
    </row>
    <row r="110" spans="3:8" x14ac:dyDescent="0.25">
      <c r="C110" s="1" t="s">
        <v>312</v>
      </c>
      <c r="D110" s="15">
        <v>30163</v>
      </c>
      <c r="E110" s="1" t="s">
        <v>217</v>
      </c>
      <c r="F110" s="16"/>
      <c r="G110" s="1" t="s">
        <v>215</v>
      </c>
      <c r="H110" s="13"/>
    </row>
    <row r="111" spans="3:8" x14ac:dyDescent="0.25">
      <c r="C111" s="1" t="s">
        <v>313</v>
      </c>
      <c r="D111" s="15">
        <v>36113</v>
      </c>
      <c r="E111" s="1" t="s">
        <v>217</v>
      </c>
      <c r="F111" s="16"/>
      <c r="G111" s="1" t="s">
        <v>218</v>
      </c>
      <c r="H111" s="13"/>
    </row>
    <row r="112" spans="3:8" x14ac:dyDescent="0.25">
      <c r="C112" s="1" t="s">
        <v>314</v>
      </c>
      <c r="D112" s="15">
        <v>31215</v>
      </c>
      <c r="E112" s="1" t="s">
        <v>217</v>
      </c>
      <c r="F112" s="16"/>
      <c r="G112" s="1" t="s">
        <v>215</v>
      </c>
      <c r="H112" s="13"/>
    </row>
    <row r="113" spans="3:8" x14ac:dyDescent="0.25">
      <c r="C113" s="1" t="s">
        <v>315</v>
      </c>
      <c r="D113" s="15">
        <v>31976</v>
      </c>
      <c r="E113" s="1" t="s">
        <v>217</v>
      </c>
      <c r="F113" s="16"/>
      <c r="G113" s="1" t="s">
        <v>215</v>
      </c>
      <c r="H113" s="13"/>
    </row>
    <row r="114" spans="3:8" x14ac:dyDescent="0.25">
      <c r="C114" s="1" t="s">
        <v>316</v>
      </c>
      <c r="D114" s="15">
        <v>32373</v>
      </c>
      <c r="E114" s="1" t="s">
        <v>217</v>
      </c>
      <c r="F114" s="16"/>
      <c r="G114" s="1" t="s">
        <v>218</v>
      </c>
      <c r="H114" s="13"/>
    </row>
    <row r="115" spans="3:8" x14ac:dyDescent="0.25">
      <c r="C115" s="1" t="s">
        <v>317</v>
      </c>
      <c r="D115" s="15">
        <v>34636</v>
      </c>
      <c r="E115" s="1" t="s">
        <v>217</v>
      </c>
      <c r="F115" s="16"/>
      <c r="G115" s="1" t="s">
        <v>228</v>
      </c>
      <c r="H115" s="13"/>
    </row>
    <row r="116" spans="3:8" x14ac:dyDescent="0.25">
      <c r="C116" s="1" t="s">
        <v>318</v>
      </c>
      <c r="D116" s="15">
        <v>36171</v>
      </c>
      <c r="E116" s="1" t="s">
        <v>217</v>
      </c>
      <c r="F116" s="16"/>
      <c r="G116" s="1" t="s">
        <v>218</v>
      </c>
      <c r="H116" s="13"/>
    </row>
    <row r="117" spans="3:8" x14ac:dyDescent="0.25">
      <c r="C117" s="1" t="s">
        <v>319</v>
      </c>
      <c r="D117" s="15">
        <v>28071</v>
      </c>
      <c r="E117" s="1" t="s">
        <v>214</v>
      </c>
      <c r="F117" s="16"/>
      <c r="G117" s="1" t="s">
        <v>215</v>
      </c>
      <c r="H117" s="13"/>
    </row>
    <row r="118" spans="3:8" x14ac:dyDescent="0.25">
      <c r="C118" s="1" t="s">
        <v>320</v>
      </c>
      <c r="D118" s="15">
        <v>33946</v>
      </c>
      <c r="E118" s="1" t="s">
        <v>217</v>
      </c>
      <c r="F118" s="16"/>
      <c r="G118" s="1" t="s">
        <v>212</v>
      </c>
      <c r="H118" s="13"/>
    </row>
    <row r="119" spans="3:8" x14ac:dyDescent="0.25">
      <c r="C119" s="1" t="s">
        <v>321</v>
      </c>
      <c r="D119" s="15">
        <v>31470</v>
      </c>
      <c r="E119" s="1" t="s">
        <v>217</v>
      </c>
      <c r="F119" s="16"/>
      <c r="G119" s="1" t="s">
        <v>218</v>
      </c>
      <c r="H119" s="13"/>
    </row>
    <row r="120" spans="3:8" x14ac:dyDescent="0.25">
      <c r="C120" s="1" t="s">
        <v>322</v>
      </c>
      <c r="D120" s="15">
        <v>31888</v>
      </c>
      <c r="E120" s="1" t="s">
        <v>214</v>
      </c>
      <c r="F120" s="16"/>
      <c r="G120" s="1" t="s">
        <v>215</v>
      </c>
      <c r="H120" s="13"/>
    </row>
    <row r="121" spans="3:8" x14ac:dyDescent="0.25">
      <c r="C121" s="1" t="s">
        <v>323</v>
      </c>
      <c r="D121" s="15">
        <v>34382</v>
      </c>
      <c r="E121" s="1" t="s">
        <v>217</v>
      </c>
      <c r="F121" s="16"/>
      <c r="G121" s="1" t="s">
        <v>218</v>
      </c>
      <c r="H121" s="13"/>
    </row>
    <row r="122" spans="3:8" x14ac:dyDescent="0.25">
      <c r="C122" s="1" t="s">
        <v>324</v>
      </c>
      <c r="D122" s="15">
        <v>33297</v>
      </c>
      <c r="E122" s="1" t="s">
        <v>217</v>
      </c>
      <c r="F122" s="16"/>
      <c r="G122" s="1" t="s">
        <v>215</v>
      </c>
      <c r="H122" s="13"/>
    </row>
    <row r="123" spans="3:8" x14ac:dyDescent="0.25">
      <c r="C123" s="1" t="s">
        <v>325</v>
      </c>
      <c r="D123" s="15">
        <v>36438</v>
      </c>
      <c r="E123" s="1" t="s">
        <v>217</v>
      </c>
      <c r="F123" s="16"/>
      <c r="G123" s="1" t="s">
        <v>218</v>
      </c>
      <c r="H123" s="13"/>
    </row>
    <row r="124" spans="3:8" x14ac:dyDescent="0.25">
      <c r="C124" s="1" t="s">
        <v>326</v>
      </c>
      <c r="D124" s="15">
        <v>27444</v>
      </c>
      <c r="E124" s="1" t="s">
        <v>217</v>
      </c>
      <c r="F124" s="16"/>
      <c r="G124" s="1" t="s">
        <v>215</v>
      </c>
      <c r="H124" s="13"/>
    </row>
    <row r="125" spans="3:8" x14ac:dyDescent="0.25">
      <c r="C125" s="1" t="s">
        <v>327</v>
      </c>
      <c r="D125" s="15">
        <v>26129</v>
      </c>
      <c r="E125" s="1" t="s">
        <v>217</v>
      </c>
      <c r="F125" s="16"/>
      <c r="G125" s="1" t="s">
        <v>212</v>
      </c>
      <c r="H125" s="13"/>
    </row>
    <row r="126" spans="3:8" x14ac:dyDescent="0.25">
      <c r="C126" s="1" t="s">
        <v>328</v>
      </c>
      <c r="D126" s="15">
        <v>28516</v>
      </c>
      <c r="E126" s="1" t="s">
        <v>217</v>
      </c>
      <c r="F126" s="16"/>
      <c r="G126" s="1" t="s">
        <v>218</v>
      </c>
      <c r="H126" s="13"/>
    </row>
    <row r="127" spans="3:8" x14ac:dyDescent="0.25">
      <c r="C127" s="1" t="s">
        <v>329</v>
      </c>
      <c r="D127" s="15">
        <v>25694</v>
      </c>
      <c r="E127" s="1" t="s">
        <v>211</v>
      </c>
      <c r="F127" s="16"/>
      <c r="G127" s="1" t="s">
        <v>212</v>
      </c>
      <c r="H127" s="13"/>
    </row>
    <row r="128" spans="3:8" x14ac:dyDescent="0.25">
      <c r="C128" s="1" t="s">
        <v>330</v>
      </c>
      <c r="D128" s="15">
        <v>34622</v>
      </c>
      <c r="E128" s="1" t="s">
        <v>214</v>
      </c>
      <c r="F128" s="16"/>
      <c r="G128" s="1" t="s">
        <v>218</v>
      </c>
      <c r="H128" s="13"/>
    </row>
    <row r="129" spans="3:8" x14ac:dyDescent="0.25">
      <c r="C129" s="1" t="s">
        <v>331</v>
      </c>
      <c r="D129" s="15">
        <v>36066</v>
      </c>
      <c r="E129" s="1" t="s">
        <v>217</v>
      </c>
      <c r="F129" s="16"/>
      <c r="G129" s="1" t="s">
        <v>218</v>
      </c>
      <c r="H129" s="13"/>
    </row>
    <row r="130" spans="3:8" x14ac:dyDescent="0.25">
      <c r="C130" s="1" t="s">
        <v>332</v>
      </c>
      <c r="D130" s="15">
        <v>32244</v>
      </c>
      <c r="E130" s="1" t="s">
        <v>217</v>
      </c>
      <c r="F130" s="16"/>
      <c r="G130" s="1" t="s">
        <v>215</v>
      </c>
      <c r="H130" s="13"/>
    </row>
    <row r="131" spans="3:8" x14ac:dyDescent="0.25">
      <c r="C131" s="1" t="s">
        <v>333</v>
      </c>
      <c r="D131" s="15">
        <v>30727</v>
      </c>
      <c r="E131" s="1" t="s">
        <v>214</v>
      </c>
      <c r="F131" s="16"/>
      <c r="G131" s="1" t="s">
        <v>215</v>
      </c>
      <c r="H131" s="13"/>
    </row>
    <row r="132" spans="3:8" x14ac:dyDescent="0.25">
      <c r="C132" s="1" t="s">
        <v>334</v>
      </c>
      <c r="D132" s="15">
        <v>28341</v>
      </c>
      <c r="E132" s="1" t="s">
        <v>217</v>
      </c>
      <c r="F132" s="16"/>
      <c r="G132" s="1" t="s">
        <v>215</v>
      </c>
      <c r="H132" s="13"/>
    </row>
    <row r="133" spans="3:8" x14ac:dyDescent="0.25">
      <c r="C133" s="1" t="s">
        <v>335</v>
      </c>
      <c r="D133" s="15">
        <v>34816</v>
      </c>
      <c r="E133" s="1" t="s">
        <v>214</v>
      </c>
      <c r="F133" s="16"/>
      <c r="G133" s="1" t="s">
        <v>215</v>
      </c>
      <c r="H133" s="13"/>
    </row>
    <row r="134" spans="3:8" x14ac:dyDescent="0.25">
      <c r="C134" s="1" t="s">
        <v>336</v>
      </c>
      <c r="D134" s="15">
        <v>27522</v>
      </c>
      <c r="E134" s="1" t="s">
        <v>214</v>
      </c>
      <c r="F134" s="16"/>
      <c r="G134" s="1" t="s">
        <v>215</v>
      </c>
      <c r="H134" s="13"/>
    </row>
    <row r="135" spans="3:8" x14ac:dyDescent="0.25">
      <c r="C135" s="1" t="s">
        <v>337</v>
      </c>
      <c r="D135" s="15">
        <v>31000</v>
      </c>
      <c r="E135" s="1" t="s">
        <v>217</v>
      </c>
      <c r="F135" s="16"/>
      <c r="G135" s="1" t="s">
        <v>215</v>
      </c>
      <c r="H135" s="13"/>
    </row>
    <row r="136" spans="3:8" x14ac:dyDescent="0.25">
      <c r="C136" s="1" t="s">
        <v>338</v>
      </c>
      <c r="D136" s="15">
        <v>26531</v>
      </c>
      <c r="E136" s="1" t="s">
        <v>217</v>
      </c>
      <c r="F136" s="16"/>
      <c r="G136" s="1" t="s">
        <v>215</v>
      </c>
      <c r="H136" s="13"/>
    </row>
    <row r="137" spans="3:8" x14ac:dyDescent="0.25">
      <c r="C137" s="1" t="s">
        <v>339</v>
      </c>
      <c r="D137" s="15">
        <v>32965</v>
      </c>
      <c r="E137" s="1" t="s">
        <v>217</v>
      </c>
      <c r="F137" s="16"/>
      <c r="G137" s="1" t="s">
        <v>212</v>
      </c>
      <c r="H137" s="13"/>
    </row>
    <row r="138" spans="3:8" x14ac:dyDescent="0.25">
      <c r="C138" s="1" t="s">
        <v>340</v>
      </c>
      <c r="D138" s="15">
        <v>26008</v>
      </c>
      <c r="E138" s="1" t="s">
        <v>217</v>
      </c>
      <c r="F138" s="16"/>
      <c r="G138" s="1" t="s">
        <v>218</v>
      </c>
      <c r="H138" s="13"/>
    </row>
    <row r="139" spans="3:8" x14ac:dyDescent="0.25">
      <c r="C139" s="1" t="s">
        <v>341</v>
      </c>
      <c r="D139" s="15">
        <v>29208</v>
      </c>
      <c r="E139" s="1" t="s">
        <v>214</v>
      </c>
      <c r="F139" s="16"/>
      <c r="G139" s="1" t="s">
        <v>218</v>
      </c>
      <c r="H139" s="13"/>
    </row>
    <row r="140" spans="3:8" x14ac:dyDescent="0.25">
      <c r="C140" s="1" t="s">
        <v>342</v>
      </c>
      <c r="D140" s="15">
        <v>26028</v>
      </c>
      <c r="E140" s="1" t="s">
        <v>217</v>
      </c>
      <c r="F140" s="16"/>
      <c r="G140" s="1" t="s">
        <v>215</v>
      </c>
      <c r="H140" s="13"/>
    </row>
    <row r="141" spans="3:8" x14ac:dyDescent="0.25">
      <c r="C141" s="1" t="s">
        <v>343</v>
      </c>
      <c r="D141" s="15">
        <v>35931</v>
      </c>
      <c r="E141" s="1" t="s">
        <v>217</v>
      </c>
      <c r="F141" s="16"/>
      <c r="G141" s="1" t="s">
        <v>212</v>
      </c>
      <c r="H141" s="13"/>
    </row>
    <row r="142" spans="3:8" x14ac:dyDescent="0.25">
      <c r="C142" s="1" t="s">
        <v>344</v>
      </c>
      <c r="D142" s="15">
        <v>35219</v>
      </c>
      <c r="E142" s="1" t="s">
        <v>217</v>
      </c>
      <c r="F142" s="16"/>
      <c r="G142" s="1" t="s">
        <v>218</v>
      </c>
      <c r="H142" s="13"/>
    </row>
    <row r="143" spans="3:8" x14ac:dyDescent="0.25">
      <c r="C143" s="1" t="s">
        <v>345</v>
      </c>
      <c r="D143" s="15">
        <v>27830</v>
      </c>
      <c r="E143" s="1" t="s">
        <v>217</v>
      </c>
      <c r="F143" s="16"/>
      <c r="G143" s="1" t="s">
        <v>215</v>
      </c>
      <c r="H143" s="13"/>
    </row>
    <row r="144" spans="3:8" x14ac:dyDescent="0.25">
      <c r="C144" s="1" t="s">
        <v>346</v>
      </c>
      <c r="D144" s="15">
        <v>32122</v>
      </c>
      <c r="E144" s="1" t="s">
        <v>217</v>
      </c>
      <c r="F144" s="16"/>
      <c r="G144" s="1" t="s">
        <v>215</v>
      </c>
      <c r="H144" s="13"/>
    </row>
    <row r="145" spans="3:8" x14ac:dyDescent="0.25">
      <c r="C145" s="1" t="s">
        <v>347</v>
      </c>
      <c r="D145" s="15">
        <v>30363</v>
      </c>
      <c r="E145" s="1" t="s">
        <v>217</v>
      </c>
      <c r="F145" s="16"/>
      <c r="G145" s="1" t="s">
        <v>215</v>
      </c>
      <c r="H145" s="13"/>
    </row>
    <row r="146" spans="3:8" x14ac:dyDescent="0.25">
      <c r="C146" s="1" t="s">
        <v>348</v>
      </c>
      <c r="D146" s="15">
        <v>28183</v>
      </c>
      <c r="E146" s="1" t="s">
        <v>217</v>
      </c>
      <c r="F146" s="16"/>
      <c r="G146" s="1" t="s">
        <v>215</v>
      </c>
      <c r="H146" s="13"/>
    </row>
    <row r="147" spans="3:8" x14ac:dyDescent="0.25">
      <c r="C147" s="1" t="s">
        <v>349</v>
      </c>
      <c r="D147" s="15">
        <v>34146</v>
      </c>
      <c r="E147" s="1" t="s">
        <v>217</v>
      </c>
      <c r="F147" s="16"/>
      <c r="G147" s="1" t="s">
        <v>212</v>
      </c>
      <c r="H147" s="13"/>
    </row>
    <row r="148" spans="3:8" x14ac:dyDescent="0.25">
      <c r="C148" s="1" t="s">
        <v>350</v>
      </c>
      <c r="D148" s="15">
        <v>36561</v>
      </c>
      <c r="E148" s="1" t="s">
        <v>217</v>
      </c>
      <c r="F148" s="16"/>
      <c r="G148" s="1" t="s">
        <v>218</v>
      </c>
      <c r="H148" s="13"/>
    </row>
    <row r="149" spans="3:8" x14ac:dyDescent="0.25">
      <c r="C149" s="1" t="s">
        <v>351</v>
      </c>
      <c r="D149" s="15">
        <v>35243</v>
      </c>
      <c r="E149" s="1" t="s">
        <v>217</v>
      </c>
      <c r="F149" s="16"/>
      <c r="G149" s="1" t="s">
        <v>215</v>
      </c>
      <c r="H149" s="13"/>
    </row>
    <row r="150" spans="3:8" x14ac:dyDescent="0.25">
      <c r="C150" s="1" t="s">
        <v>352</v>
      </c>
      <c r="D150" s="15">
        <v>34199</v>
      </c>
      <c r="E150" s="1" t="s">
        <v>217</v>
      </c>
      <c r="F150" s="16"/>
      <c r="G150" s="1" t="s">
        <v>215</v>
      </c>
      <c r="H150" s="13"/>
    </row>
    <row r="151" spans="3:8" x14ac:dyDescent="0.25">
      <c r="C151" s="1" t="s">
        <v>353</v>
      </c>
      <c r="D151" s="15">
        <v>36362</v>
      </c>
      <c r="E151" s="1" t="s">
        <v>217</v>
      </c>
      <c r="F151" s="16"/>
      <c r="G151" s="1" t="s">
        <v>215</v>
      </c>
      <c r="H151" s="13"/>
    </row>
    <row r="152" spans="3:8" x14ac:dyDescent="0.25">
      <c r="C152" s="1" t="s">
        <v>354</v>
      </c>
      <c r="D152" s="15">
        <v>31284</v>
      </c>
      <c r="E152" s="1" t="s">
        <v>217</v>
      </c>
      <c r="F152" s="16"/>
      <c r="G152" s="1" t="s">
        <v>218</v>
      </c>
      <c r="H152" s="13"/>
    </row>
    <row r="153" spans="3:8" x14ac:dyDescent="0.25">
      <c r="C153" s="1" t="s">
        <v>355</v>
      </c>
      <c r="D153" s="15">
        <v>33589</v>
      </c>
      <c r="E153" s="1" t="s">
        <v>217</v>
      </c>
      <c r="F153" s="16"/>
      <c r="G153" s="1" t="s">
        <v>215</v>
      </c>
      <c r="H153" s="13"/>
    </row>
    <row r="154" spans="3:8" x14ac:dyDescent="0.25">
      <c r="C154" s="1" t="s">
        <v>356</v>
      </c>
      <c r="D154" s="15">
        <v>34643</v>
      </c>
      <c r="E154" s="1" t="s">
        <v>217</v>
      </c>
      <c r="F154" s="16"/>
      <c r="G154" s="1" t="s">
        <v>218</v>
      </c>
      <c r="H154" s="13"/>
    </row>
    <row r="155" spans="3:8" x14ac:dyDescent="0.25">
      <c r="C155" s="1" t="s">
        <v>357</v>
      </c>
      <c r="D155" s="15">
        <v>33973</v>
      </c>
      <c r="E155" s="1" t="s">
        <v>217</v>
      </c>
      <c r="F155" s="16"/>
      <c r="G155" s="1" t="s">
        <v>212</v>
      </c>
      <c r="H155" s="13"/>
    </row>
    <row r="156" spans="3:8" x14ac:dyDescent="0.25">
      <c r="C156" s="1" t="s">
        <v>358</v>
      </c>
      <c r="D156" s="15">
        <v>31280</v>
      </c>
      <c r="E156" s="1" t="s">
        <v>220</v>
      </c>
      <c r="F156" s="16"/>
      <c r="G156" s="1" t="s">
        <v>215</v>
      </c>
      <c r="H156" s="13"/>
    </row>
    <row r="157" spans="3:8" x14ac:dyDescent="0.25">
      <c r="C157" s="1" t="s">
        <v>359</v>
      </c>
      <c r="D157" s="15">
        <v>30531</v>
      </c>
      <c r="E157" s="1" t="s">
        <v>211</v>
      </c>
      <c r="F157" s="16"/>
      <c r="G157" s="1" t="s">
        <v>228</v>
      </c>
      <c r="H157" s="13"/>
    </row>
    <row r="158" spans="3:8" x14ac:dyDescent="0.25">
      <c r="C158" s="1" t="s">
        <v>360</v>
      </c>
      <c r="D158" s="15">
        <v>33889</v>
      </c>
      <c r="E158" s="1" t="s">
        <v>217</v>
      </c>
      <c r="F158" s="16"/>
      <c r="G158" s="1" t="s">
        <v>215</v>
      </c>
      <c r="H158" s="13"/>
    </row>
    <row r="159" spans="3:8" x14ac:dyDescent="0.25">
      <c r="C159" s="1" t="s">
        <v>361</v>
      </c>
      <c r="D159" s="15">
        <v>34965</v>
      </c>
      <c r="E159" s="1" t="s">
        <v>217</v>
      </c>
      <c r="F159" s="16"/>
      <c r="G159" s="1" t="s">
        <v>218</v>
      </c>
      <c r="H159" s="13"/>
    </row>
    <row r="160" spans="3:8" x14ac:dyDescent="0.25">
      <c r="C160" s="1" t="s">
        <v>362</v>
      </c>
      <c r="D160" s="15">
        <v>26773</v>
      </c>
      <c r="E160" s="1" t="s">
        <v>214</v>
      </c>
      <c r="F160" s="16"/>
      <c r="G160" s="1" t="s">
        <v>215</v>
      </c>
      <c r="H160" s="13"/>
    </row>
    <row r="161" spans="3:8" x14ac:dyDescent="0.25">
      <c r="C161" s="1" t="s">
        <v>363</v>
      </c>
      <c r="D161" s="15">
        <v>31151</v>
      </c>
      <c r="E161" s="1" t="s">
        <v>217</v>
      </c>
      <c r="F161" s="16"/>
      <c r="G161" s="1" t="s">
        <v>218</v>
      </c>
      <c r="H161" s="13"/>
    </row>
    <row r="162" spans="3:8" x14ac:dyDescent="0.25">
      <c r="C162" s="1" t="s">
        <v>364</v>
      </c>
      <c r="D162" s="15">
        <v>31891</v>
      </c>
      <c r="E162" s="1" t="s">
        <v>217</v>
      </c>
      <c r="F162" s="16"/>
      <c r="G162" s="1" t="s">
        <v>215</v>
      </c>
      <c r="H162" s="13"/>
    </row>
  </sheetData>
  <mergeCells count="7">
    <mergeCell ref="C3:J3"/>
    <mergeCell ref="C9:J9"/>
    <mergeCell ref="C8:J8"/>
    <mergeCell ref="C7:J7"/>
    <mergeCell ref="C6:J6"/>
    <mergeCell ref="C5:J5"/>
    <mergeCell ref="C4:J4"/>
  </mergeCells>
  <conditionalFormatting sqref="O4:P6 O7:O9">
    <cfRule type="cellIs" dxfId="3" priority="1" operator="equal">
      <formula>1</formula>
    </cfRule>
  </conditionalFormatting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showRowColHeaders="0" zoomScale="85" zoomScaleNormal="85" workbookViewId="0">
      <selection activeCell="A2" sqref="A2"/>
    </sheetView>
  </sheetViews>
  <sheetFormatPr defaultRowHeight="15" x14ac:dyDescent="0.25"/>
  <cols>
    <col min="1" max="1" width="3.7109375" style="1" customWidth="1"/>
    <col min="2" max="2" width="12.140625" style="1" bestFit="1" customWidth="1"/>
    <col min="3" max="15" width="9.5703125" style="1" customWidth="1"/>
    <col min="16" max="16" width="3.85546875" style="1" customWidth="1"/>
    <col min="17" max="17" width="9.140625" style="1"/>
    <col min="18" max="18" width="12.140625" style="1" bestFit="1" customWidth="1"/>
    <col min="19" max="19" width="3.7109375" style="1" customWidth="1"/>
    <col min="20" max="20" width="6.5703125" style="1" customWidth="1"/>
    <col min="21" max="16384" width="9.140625" style="1"/>
  </cols>
  <sheetData>
    <row r="1" spans="1:20" x14ac:dyDescent="0.25">
      <c r="A1" s="30" t="s">
        <v>499</v>
      </c>
    </row>
    <row r="3" spans="1:20" x14ac:dyDescent="0.25">
      <c r="B3" s="6" t="s">
        <v>196</v>
      </c>
      <c r="C3" s="51" t="s">
        <v>397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R3" s="10"/>
      <c r="T3" s="10"/>
    </row>
    <row r="4" spans="1:20" x14ac:dyDescent="0.25">
      <c r="B4" s="6" t="s">
        <v>0</v>
      </c>
      <c r="C4" s="51" t="s">
        <v>399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Q4" s="4" t="s">
        <v>392</v>
      </c>
      <c r="R4" s="5"/>
      <c r="T4" s="11">
        <f>számolás!M23</f>
        <v>0</v>
      </c>
    </row>
    <row r="5" spans="1:20" x14ac:dyDescent="0.25">
      <c r="B5" s="6" t="s">
        <v>1</v>
      </c>
      <c r="C5" s="51" t="s">
        <v>398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Q5" s="4" t="s">
        <v>387</v>
      </c>
      <c r="R5" s="5"/>
      <c r="T5" s="11">
        <f>számolás!M24</f>
        <v>0</v>
      </c>
    </row>
    <row r="6" spans="1:20" x14ac:dyDescent="0.25">
      <c r="B6" s="6" t="s">
        <v>2</v>
      </c>
      <c r="C6" s="51" t="s">
        <v>394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Q6" s="4" t="s">
        <v>69</v>
      </c>
      <c r="R6" s="5"/>
      <c r="T6" s="11">
        <f>számolás!M25</f>
        <v>0</v>
      </c>
    </row>
    <row r="7" spans="1:20" x14ac:dyDescent="0.25">
      <c r="B7" s="6" t="s">
        <v>3</v>
      </c>
      <c r="C7" s="51" t="s">
        <v>395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Q7" s="4" t="s">
        <v>393</v>
      </c>
      <c r="R7" s="5"/>
      <c r="T7" s="11">
        <f>számolás!M26</f>
        <v>0</v>
      </c>
    </row>
    <row r="11" spans="1:20" ht="30" x14ac:dyDescent="0.25">
      <c r="B11" s="27" t="s">
        <v>381</v>
      </c>
      <c r="C11" s="27" t="s">
        <v>382</v>
      </c>
      <c r="D11" s="27" t="s">
        <v>383</v>
      </c>
      <c r="E11" s="27" t="s">
        <v>384</v>
      </c>
      <c r="F11" s="27" t="s">
        <v>385</v>
      </c>
      <c r="G11" s="27" t="s">
        <v>386</v>
      </c>
      <c r="H11" s="27" t="s">
        <v>387</v>
      </c>
      <c r="I11" s="27" t="s">
        <v>388</v>
      </c>
      <c r="J11" s="27" t="s">
        <v>389</v>
      </c>
      <c r="K11" s="27" t="s">
        <v>390</v>
      </c>
      <c r="L11" s="27" t="s">
        <v>69</v>
      </c>
      <c r="M11" s="27" t="s">
        <v>391</v>
      </c>
      <c r="N11" s="27" t="s">
        <v>392</v>
      </c>
      <c r="O11" s="27" t="s">
        <v>393</v>
      </c>
    </row>
    <row r="12" spans="1:20" x14ac:dyDescent="0.25">
      <c r="B12" s="4" t="s">
        <v>382</v>
      </c>
      <c r="C12" s="28">
        <v>0</v>
      </c>
      <c r="D12" s="28">
        <v>3210</v>
      </c>
      <c r="E12" s="28">
        <v>3070</v>
      </c>
      <c r="F12" s="28">
        <v>1588</v>
      </c>
      <c r="G12" s="28">
        <v>2056</v>
      </c>
      <c r="H12" s="28">
        <v>1831</v>
      </c>
      <c r="I12" s="28">
        <v>685</v>
      </c>
      <c r="J12" s="28">
        <v>1036</v>
      </c>
      <c r="K12" s="28">
        <v>198</v>
      </c>
      <c r="L12" s="28">
        <v>1442</v>
      </c>
      <c r="M12" s="28">
        <v>2328</v>
      </c>
      <c r="N12" s="28">
        <v>353</v>
      </c>
      <c r="O12" s="28">
        <v>878</v>
      </c>
    </row>
    <row r="13" spans="1:20" x14ac:dyDescent="0.25">
      <c r="B13" s="4" t="s">
        <v>383</v>
      </c>
      <c r="C13" s="28">
        <v>3210</v>
      </c>
      <c r="D13" s="28">
        <v>0</v>
      </c>
      <c r="E13" s="28">
        <v>1644</v>
      </c>
      <c r="F13" s="28">
        <v>3459</v>
      </c>
      <c r="G13" s="28">
        <v>1941</v>
      </c>
      <c r="H13" s="28">
        <v>1379</v>
      </c>
      <c r="I13" s="28">
        <v>2696</v>
      </c>
      <c r="J13" s="28">
        <v>3469</v>
      </c>
      <c r="K13" s="28">
        <v>3165</v>
      </c>
      <c r="L13" s="28">
        <v>1774</v>
      </c>
      <c r="M13" s="28">
        <v>1168</v>
      </c>
      <c r="N13" s="28">
        <v>3367</v>
      </c>
      <c r="O13" s="28">
        <v>4073</v>
      </c>
    </row>
    <row r="14" spans="1:20" x14ac:dyDescent="0.25">
      <c r="B14" s="4" t="s">
        <v>384</v>
      </c>
      <c r="C14" s="28">
        <v>3070</v>
      </c>
      <c r="D14" s="28">
        <v>1644</v>
      </c>
      <c r="E14" s="28">
        <v>0</v>
      </c>
      <c r="F14" s="28">
        <v>3409</v>
      </c>
      <c r="G14" s="28">
        <v>942</v>
      </c>
      <c r="H14" s="28">
        <v>1239</v>
      </c>
      <c r="I14" s="28">
        <v>2656</v>
      </c>
      <c r="J14" s="28">
        <v>3329</v>
      </c>
      <c r="K14" s="28">
        <v>3025</v>
      </c>
      <c r="L14" s="28">
        <v>1634</v>
      </c>
      <c r="M14" s="28">
        <v>1299</v>
      </c>
      <c r="N14" s="28">
        <v>3227</v>
      </c>
      <c r="O14" s="28">
        <v>3933</v>
      </c>
    </row>
    <row r="15" spans="1:20" x14ac:dyDescent="0.25">
      <c r="B15" s="4" t="s">
        <v>385</v>
      </c>
      <c r="C15" s="28">
        <v>1588</v>
      </c>
      <c r="D15" s="28">
        <v>3459</v>
      </c>
      <c r="E15" s="28">
        <v>3409</v>
      </c>
      <c r="F15" s="28">
        <v>0</v>
      </c>
      <c r="G15" s="28">
        <v>1941</v>
      </c>
      <c r="H15" s="28">
        <v>2170</v>
      </c>
      <c r="I15" s="28">
        <v>1829</v>
      </c>
      <c r="J15" s="28">
        <v>595</v>
      </c>
      <c r="K15" s="28">
        <v>1409</v>
      </c>
      <c r="L15" s="28">
        <v>2102</v>
      </c>
      <c r="M15" s="28">
        <v>2883</v>
      </c>
      <c r="N15" s="28">
        <v>1406</v>
      </c>
      <c r="O15" s="28">
        <v>2112</v>
      </c>
    </row>
    <row r="16" spans="1:20" x14ac:dyDescent="0.25">
      <c r="B16" s="4" t="s">
        <v>386</v>
      </c>
      <c r="C16" s="28">
        <v>2056</v>
      </c>
      <c r="D16" s="28">
        <v>1941</v>
      </c>
      <c r="E16" s="28">
        <v>942</v>
      </c>
      <c r="F16" s="28">
        <v>1941</v>
      </c>
      <c r="G16" s="28">
        <v>0</v>
      </c>
      <c r="H16" s="28">
        <v>801</v>
      </c>
      <c r="I16" s="28">
        <v>1819</v>
      </c>
      <c r="J16" s="28">
        <v>1907</v>
      </c>
      <c r="K16" s="28">
        <v>1835</v>
      </c>
      <c r="L16" s="28">
        <v>1196</v>
      </c>
      <c r="M16" s="28">
        <v>11514</v>
      </c>
      <c r="N16" s="28">
        <v>2020</v>
      </c>
      <c r="O16" s="28">
        <v>2726</v>
      </c>
    </row>
    <row r="17" spans="2:15" x14ac:dyDescent="0.25">
      <c r="B17" s="4" t="s">
        <v>387</v>
      </c>
      <c r="C17" s="28">
        <v>1831</v>
      </c>
      <c r="D17" s="28">
        <v>1379</v>
      </c>
      <c r="E17" s="28">
        <v>1239</v>
      </c>
      <c r="F17" s="28">
        <v>2170</v>
      </c>
      <c r="G17" s="28">
        <v>801</v>
      </c>
      <c r="H17" s="28">
        <v>0</v>
      </c>
      <c r="I17" s="28">
        <v>1317</v>
      </c>
      <c r="J17" s="28">
        <v>2090</v>
      </c>
      <c r="K17" s="28">
        <v>1786</v>
      </c>
      <c r="L17" s="28">
        <v>395</v>
      </c>
      <c r="M17" s="28">
        <v>713</v>
      </c>
      <c r="N17" s="28">
        <v>1988</v>
      </c>
      <c r="O17" s="28">
        <v>2694</v>
      </c>
    </row>
    <row r="18" spans="2:15" x14ac:dyDescent="0.25">
      <c r="B18" s="4" t="s">
        <v>388</v>
      </c>
      <c r="C18" s="28">
        <v>685</v>
      </c>
      <c r="D18" s="28">
        <v>2696</v>
      </c>
      <c r="E18" s="28">
        <v>2656</v>
      </c>
      <c r="F18" s="28">
        <v>1829</v>
      </c>
      <c r="G18" s="28">
        <v>1819</v>
      </c>
      <c r="H18" s="28">
        <v>1317</v>
      </c>
      <c r="I18" s="28">
        <v>0</v>
      </c>
      <c r="J18" s="28">
        <v>1661</v>
      </c>
      <c r="K18" s="28">
        <v>789</v>
      </c>
      <c r="L18" s="28">
        <v>922</v>
      </c>
      <c r="M18" s="28">
        <v>1774</v>
      </c>
      <c r="N18" s="28">
        <v>991</v>
      </c>
      <c r="O18" s="28">
        <v>1530</v>
      </c>
    </row>
    <row r="19" spans="2:15" x14ac:dyDescent="0.25">
      <c r="B19" s="4" t="s">
        <v>389</v>
      </c>
      <c r="C19" s="28">
        <v>1036</v>
      </c>
      <c r="D19" s="28">
        <v>3469</v>
      </c>
      <c r="E19" s="28">
        <v>3329</v>
      </c>
      <c r="F19" s="28">
        <v>595</v>
      </c>
      <c r="G19" s="28">
        <v>1907</v>
      </c>
      <c r="H19" s="28">
        <v>2090</v>
      </c>
      <c r="I19" s="28">
        <v>1661</v>
      </c>
      <c r="J19" s="28">
        <v>0</v>
      </c>
      <c r="K19" s="28">
        <v>857</v>
      </c>
      <c r="L19" s="28">
        <v>2010</v>
      </c>
      <c r="M19" s="28">
        <v>2803</v>
      </c>
      <c r="N19" s="28">
        <v>854</v>
      </c>
      <c r="O19" s="28">
        <v>1560</v>
      </c>
    </row>
    <row r="20" spans="2:15" x14ac:dyDescent="0.25">
      <c r="B20" s="4" t="s">
        <v>390</v>
      </c>
      <c r="C20" s="28">
        <v>198</v>
      </c>
      <c r="D20" s="28">
        <v>3165</v>
      </c>
      <c r="E20" s="28">
        <v>3025</v>
      </c>
      <c r="F20" s="28">
        <v>1409</v>
      </c>
      <c r="G20" s="28">
        <v>1835</v>
      </c>
      <c r="H20" s="28">
        <v>1786</v>
      </c>
      <c r="I20" s="28">
        <v>789</v>
      </c>
      <c r="J20" s="28">
        <v>857</v>
      </c>
      <c r="K20" s="28">
        <v>0</v>
      </c>
      <c r="L20" s="28">
        <v>1397</v>
      </c>
      <c r="M20" s="28">
        <v>2283</v>
      </c>
      <c r="N20" s="28">
        <v>202</v>
      </c>
      <c r="O20" s="28">
        <v>908</v>
      </c>
    </row>
    <row r="21" spans="2:15" x14ac:dyDescent="0.25">
      <c r="B21" s="4" t="s">
        <v>69</v>
      </c>
      <c r="C21" s="28">
        <v>1442</v>
      </c>
      <c r="D21" s="28">
        <v>1774</v>
      </c>
      <c r="E21" s="28">
        <v>1634</v>
      </c>
      <c r="F21" s="28">
        <v>2102</v>
      </c>
      <c r="G21" s="28">
        <v>1196</v>
      </c>
      <c r="H21" s="28">
        <v>395</v>
      </c>
      <c r="I21" s="28">
        <v>922</v>
      </c>
      <c r="J21" s="28">
        <v>2010</v>
      </c>
      <c r="K21" s="28">
        <v>1397</v>
      </c>
      <c r="L21" s="28">
        <v>0</v>
      </c>
      <c r="M21" s="28">
        <v>886</v>
      </c>
      <c r="N21" s="28">
        <v>1599</v>
      </c>
      <c r="O21" s="28">
        <v>2305</v>
      </c>
    </row>
    <row r="22" spans="2:15" x14ac:dyDescent="0.25">
      <c r="B22" s="4" t="s">
        <v>391</v>
      </c>
      <c r="C22" s="28">
        <v>2328</v>
      </c>
      <c r="D22" s="28">
        <v>1168</v>
      </c>
      <c r="E22" s="28">
        <v>1299</v>
      </c>
      <c r="F22" s="28">
        <v>2883</v>
      </c>
      <c r="G22" s="28">
        <v>11514</v>
      </c>
      <c r="H22" s="28">
        <v>713</v>
      </c>
      <c r="I22" s="28">
        <v>1774</v>
      </c>
      <c r="J22" s="28">
        <v>2803</v>
      </c>
      <c r="K22" s="28">
        <v>2283</v>
      </c>
      <c r="L22" s="28">
        <v>886</v>
      </c>
      <c r="M22" s="28">
        <v>0</v>
      </c>
      <c r="N22" s="28">
        <v>2485</v>
      </c>
      <c r="O22" s="28">
        <v>3191</v>
      </c>
    </row>
    <row r="23" spans="2:15" x14ac:dyDescent="0.25">
      <c r="B23" s="4" t="s">
        <v>392</v>
      </c>
      <c r="C23" s="28">
        <v>353</v>
      </c>
      <c r="D23" s="28">
        <v>3367</v>
      </c>
      <c r="E23" s="28">
        <v>3227</v>
      </c>
      <c r="F23" s="28">
        <v>1406</v>
      </c>
      <c r="G23" s="28">
        <v>2020</v>
      </c>
      <c r="H23" s="28">
        <v>1988</v>
      </c>
      <c r="I23" s="28">
        <v>991</v>
      </c>
      <c r="J23" s="28">
        <v>854</v>
      </c>
      <c r="K23" s="28">
        <v>202</v>
      </c>
      <c r="L23" s="28">
        <v>1599</v>
      </c>
      <c r="M23" s="28">
        <v>2485</v>
      </c>
      <c r="N23" s="28">
        <v>0</v>
      </c>
      <c r="O23" s="28">
        <v>706</v>
      </c>
    </row>
    <row r="24" spans="2:15" x14ac:dyDescent="0.25">
      <c r="B24" s="4" t="s">
        <v>393</v>
      </c>
      <c r="C24" s="28">
        <v>878</v>
      </c>
      <c r="D24" s="28">
        <v>4073</v>
      </c>
      <c r="E24" s="28">
        <v>3933</v>
      </c>
      <c r="F24" s="28">
        <v>2112</v>
      </c>
      <c r="G24" s="28">
        <v>2726</v>
      </c>
      <c r="H24" s="28">
        <v>2694</v>
      </c>
      <c r="I24" s="28">
        <v>1530</v>
      </c>
      <c r="J24" s="28">
        <v>1560</v>
      </c>
      <c r="K24" s="28">
        <v>908</v>
      </c>
      <c r="L24" s="28">
        <v>2305</v>
      </c>
      <c r="M24" s="28">
        <v>3191</v>
      </c>
      <c r="N24" s="28">
        <v>706</v>
      </c>
      <c r="O24" s="28">
        <v>0</v>
      </c>
    </row>
  </sheetData>
  <mergeCells count="5">
    <mergeCell ref="C7:O7"/>
    <mergeCell ref="C6:O6"/>
    <mergeCell ref="C5:O5"/>
    <mergeCell ref="C4:O4"/>
    <mergeCell ref="C3:O3"/>
  </mergeCells>
  <conditionalFormatting sqref="T4:T7">
    <cfRule type="cellIs" dxfId="2" priority="1" operator="equal">
      <formula>1</formula>
    </cfRule>
  </conditionalFormatting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showRowColHeaders="0" zoomScale="85" zoomScaleNormal="85" workbookViewId="0">
      <selection activeCell="C12" sqref="C12"/>
    </sheetView>
  </sheetViews>
  <sheetFormatPr defaultRowHeight="15" x14ac:dyDescent="0.25"/>
  <cols>
    <col min="1" max="1" width="9.140625" style="1"/>
    <col min="2" max="2" width="11" style="1" bestFit="1" customWidth="1"/>
    <col min="3" max="3" width="17.42578125" style="1" bestFit="1" customWidth="1"/>
    <col min="4" max="4" width="10.140625" style="1" bestFit="1" customWidth="1"/>
    <col min="5" max="5" width="9.140625" style="1"/>
    <col min="6" max="6" width="10.140625" style="1" bestFit="1" customWidth="1"/>
    <col min="7" max="7" width="9.7109375" style="1" bestFit="1" customWidth="1"/>
    <col min="8" max="8" width="10.85546875" style="1" bestFit="1" customWidth="1"/>
    <col min="9" max="12" width="9.140625" style="1"/>
    <col min="13" max="13" width="15.85546875" style="1" bestFit="1" customWidth="1"/>
    <col min="14" max="16384" width="9.140625" style="1"/>
  </cols>
  <sheetData>
    <row r="1" spans="1:16" x14ac:dyDescent="0.25">
      <c r="A1" s="12" t="s">
        <v>366</v>
      </c>
    </row>
    <row r="3" spans="1:16" ht="31.5" customHeight="1" x14ac:dyDescent="0.25">
      <c r="B3" s="6" t="s">
        <v>196</v>
      </c>
      <c r="C3" s="50" t="s">
        <v>500</v>
      </c>
      <c r="D3" s="50"/>
      <c r="E3" s="50"/>
      <c r="F3" s="50"/>
      <c r="G3" s="50"/>
      <c r="H3" s="50"/>
      <c r="I3" s="50"/>
      <c r="J3" s="50"/>
      <c r="K3" s="50"/>
    </row>
    <row r="4" spans="1:16" x14ac:dyDescent="0.25">
      <c r="B4" s="6" t="s">
        <v>0</v>
      </c>
      <c r="C4" s="50" t="s">
        <v>501</v>
      </c>
      <c r="D4" s="50"/>
      <c r="E4" s="50"/>
      <c r="F4" s="50"/>
      <c r="G4" s="50"/>
      <c r="H4" s="50"/>
      <c r="I4" s="50"/>
      <c r="J4" s="50"/>
      <c r="K4" s="50"/>
      <c r="O4" s="11">
        <f ca="1">számolás!E45</f>
        <v>0</v>
      </c>
      <c r="P4" s="33"/>
    </row>
    <row r="5" spans="1:16" x14ac:dyDescent="0.25">
      <c r="B5" s="6" t="s">
        <v>1</v>
      </c>
      <c r="C5" s="50" t="s">
        <v>502</v>
      </c>
      <c r="D5" s="50"/>
      <c r="E5" s="50"/>
      <c r="F5" s="50"/>
      <c r="G5" s="50"/>
      <c r="H5" s="50"/>
      <c r="I5" s="50"/>
      <c r="J5" s="50"/>
      <c r="K5" s="50"/>
      <c r="O5" s="11">
        <f>számolás!E47</f>
        <v>0</v>
      </c>
      <c r="P5" s="11">
        <f>számolás!E48</f>
        <v>0</v>
      </c>
    </row>
    <row r="6" spans="1:16" ht="29.25" customHeight="1" x14ac:dyDescent="0.25">
      <c r="B6" s="6" t="s">
        <v>2</v>
      </c>
      <c r="C6" s="50" t="s">
        <v>503</v>
      </c>
      <c r="D6" s="50"/>
      <c r="E6" s="50"/>
      <c r="F6" s="50"/>
      <c r="G6" s="50"/>
      <c r="H6" s="50"/>
      <c r="I6" s="50"/>
      <c r="J6" s="50"/>
      <c r="K6" s="50"/>
      <c r="O6" s="11">
        <f ca="1">számolás!E50</f>
        <v>0</v>
      </c>
      <c r="P6" s="11">
        <f ca="1">számolás!E51</f>
        <v>0</v>
      </c>
    </row>
    <row r="7" spans="1:16" x14ac:dyDescent="0.25">
      <c r="B7" s="6" t="s">
        <v>3</v>
      </c>
      <c r="C7" s="50" t="s">
        <v>504</v>
      </c>
      <c r="D7" s="50"/>
      <c r="E7" s="50"/>
      <c r="F7" s="50"/>
      <c r="G7" s="50"/>
      <c r="H7" s="50"/>
      <c r="I7" s="50"/>
      <c r="J7" s="50"/>
      <c r="K7" s="50"/>
      <c r="O7" s="11">
        <f>számolás!E53</f>
        <v>0</v>
      </c>
      <c r="P7" s="11">
        <f>számolás!E54</f>
        <v>0</v>
      </c>
    </row>
    <row r="8" spans="1:16" ht="30" customHeight="1" x14ac:dyDescent="0.25">
      <c r="B8" s="6" t="s">
        <v>4</v>
      </c>
      <c r="C8" s="50" t="s">
        <v>505</v>
      </c>
      <c r="D8" s="50"/>
      <c r="E8" s="50"/>
      <c r="F8" s="50"/>
      <c r="G8" s="50"/>
      <c r="H8" s="50"/>
      <c r="I8" s="50"/>
      <c r="J8" s="50"/>
      <c r="K8" s="50"/>
      <c r="O8" s="11">
        <f>számolás!E56</f>
        <v>0</v>
      </c>
      <c r="P8" s="11">
        <f>számolás!E57</f>
        <v>0</v>
      </c>
    </row>
    <row r="9" spans="1:16" x14ac:dyDescent="0.25">
      <c r="B9" s="6" t="s">
        <v>5</v>
      </c>
      <c r="C9" s="50" t="s">
        <v>506</v>
      </c>
      <c r="D9" s="50"/>
      <c r="E9" s="50"/>
      <c r="F9" s="50"/>
      <c r="G9" s="50"/>
      <c r="H9" s="50"/>
      <c r="I9" s="50"/>
      <c r="J9" s="50"/>
      <c r="K9" s="50"/>
      <c r="M9" s="5"/>
      <c r="O9" s="11">
        <f>számolás!E59</f>
        <v>0</v>
      </c>
      <c r="P9" s="34"/>
    </row>
    <row r="11" spans="1:16" x14ac:dyDescent="0.25">
      <c r="B11" s="4" t="s">
        <v>400</v>
      </c>
      <c r="C11" s="31"/>
      <c r="E11" s="4" t="s">
        <v>401</v>
      </c>
      <c r="F11" s="4" t="s">
        <v>218</v>
      </c>
    </row>
    <row r="12" spans="1:16" x14ac:dyDescent="0.25">
      <c r="E12" s="4" t="s">
        <v>402</v>
      </c>
      <c r="F12" s="4" t="s">
        <v>369</v>
      </c>
    </row>
    <row r="13" spans="1:16" x14ac:dyDescent="0.25">
      <c r="E13" s="4" t="s">
        <v>403</v>
      </c>
      <c r="F13" s="4" t="s">
        <v>404</v>
      </c>
    </row>
    <row r="15" spans="1:16" x14ac:dyDescent="0.25">
      <c r="B15" s="4" t="s">
        <v>405</v>
      </c>
      <c r="C15" s="4" t="s">
        <v>63</v>
      </c>
      <c r="D15" s="4" t="s">
        <v>406</v>
      </c>
      <c r="E15" s="4" t="s">
        <v>498</v>
      </c>
      <c r="F15" s="4" t="s">
        <v>496</v>
      </c>
      <c r="G15" s="4" t="s">
        <v>407</v>
      </c>
      <c r="H15" s="4" t="s">
        <v>497</v>
      </c>
      <c r="I15" s="4" t="s">
        <v>208</v>
      </c>
    </row>
    <row r="16" spans="1:16" x14ac:dyDescent="0.25">
      <c r="B16" s="5"/>
      <c r="C16" s="4" t="s">
        <v>210</v>
      </c>
      <c r="D16" s="28">
        <v>24444</v>
      </c>
      <c r="E16" s="5"/>
      <c r="F16" s="31"/>
      <c r="G16" s="4" t="s">
        <v>408</v>
      </c>
      <c r="H16" s="5"/>
      <c r="I16" s="5"/>
    </row>
    <row r="17" spans="2:9" x14ac:dyDescent="0.25">
      <c r="B17" s="5"/>
      <c r="C17" s="4" t="s">
        <v>213</v>
      </c>
      <c r="D17" s="28">
        <v>23412</v>
      </c>
      <c r="E17" s="5"/>
      <c r="F17" s="31"/>
      <c r="G17" s="4" t="s">
        <v>409</v>
      </c>
      <c r="H17" s="5"/>
      <c r="I17" s="5"/>
    </row>
    <row r="18" spans="2:9" x14ac:dyDescent="0.25">
      <c r="B18" s="5"/>
      <c r="C18" s="4" t="s">
        <v>216</v>
      </c>
      <c r="D18" s="28">
        <v>27459</v>
      </c>
      <c r="E18" s="5"/>
      <c r="F18" s="31"/>
      <c r="G18" s="4" t="s">
        <v>410</v>
      </c>
      <c r="H18" s="5"/>
      <c r="I18" s="5"/>
    </row>
    <row r="19" spans="2:9" x14ac:dyDescent="0.25">
      <c r="B19" s="5"/>
      <c r="C19" s="4" t="s">
        <v>219</v>
      </c>
      <c r="D19" s="28">
        <v>26295</v>
      </c>
      <c r="E19" s="5"/>
      <c r="F19" s="31"/>
      <c r="G19" s="4" t="s">
        <v>411</v>
      </c>
      <c r="H19" s="5"/>
      <c r="I19" s="5"/>
    </row>
    <row r="20" spans="2:9" x14ac:dyDescent="0.25">
      <c r="B20" s="5"/>
      <c r="C20" s="4" t="s">
        <v>221</v>
      </c>
      <c r="D20" s="28">
        <v>22579</v>
      </c>
      <c r="E20" s="5"/>
      <c r="F20" s="31"/>
      <c r="G20" s="4" t="s">
        <v>412</v>
      </c>
      <c r="H20" s="5"/>
      <c r="I20" s="5"/>
    </row>
    <row r="21" spans="2:9" x14ac:dyDescent="0.25">
      <c r="B21" s="5"/>
      <c r="C21" s="4" t="s">
        <v>222</v>
      </c>
      <c r="D21" s="28">
        <v>25779</v>
      </c>
      <c r="E21" s="5"/>
      <c r="F21" s="31"/>
      <c r="G21" s="4" t="s">
        <v>413</v>
      </c>
      <c r="H21" s="5"/>
      <c r="I21" s="5"/>
    </row>
    <row r="22" spans="2:9" x14ac:dyDescent="0.25">
      <c r="B22" s="5"/>
      <c r="C22" s="4" t="s">
        <v>223</v>
      </c>
      <c r="D22" s="28">
        <v>24848</v>
      </c>
      <c r="E22" s="5"/>
      <c r="F22" s="31"/>
      <c r="G22" s="4" t="s">
        <v>414</v>
      </c>
      <c r="H22" s="5"/>
      <c r="I22" s="5"/>
    </row>
    <row r="23" spans="2:9" x14ac:dyDescent="0.25">
      <c r="B23" s="5"/>
      <c r="C23" s="4" t="s">
        <v>224</v>
      </c>
      <c r="D23" s="28">
        <v>25763</v>
      </c>
      <c r="E23" s="5"/>
      <c r="F23" s="31"/>
      <c r="G23" s="4" t="s">
        <v>415</v>
      </c>
      <c r="H23" s="5"/>
      <c r="I23" s="5"/>
    </row>
    <row r="24" spans="2:9" x14ac:dyDescent="0.25">
      <c r="B24" s="5"/>
      <c r="C24" s="4" t="s">
        <v>225</v>
      </c>
      <c r="D24" s="28">
        <v>30007</v>
      </c>
      <c r="E24" s="5"/>
      <c r="F24" s="31"/>
      <c r="G24" s="4" t="s">
        <v>416</v>
      </c>
      <c r="H24" s="5"/>
      <c r="I24" s="5"/>
    </row>
    <row r="25" spans="2:9" x14ac:dyDescent="0.25">
      <c r="B25" s="5"/>
      <c r="C25" s="4" t="s">
        <v>226</v>
      </c>
      <c r="D25" s="28">
        <v>26735</v>
      </c>
      <c r="E25" s="5"/>
      <c r="F25" s="31"/>
      <c r="G25" s="4" t="s">
        <v>417</v>
      </c>
      <c r="H25" s="5"/>
      <c r="I25" s="5"/>
    </row>
    <row r="26" spans="2:9" x14ac:dyDescent="0.25">
      <c r="B26" s="5"/>
      <c r="C26" s="4" t="s">
        <v>227</v>
      </c>
      <c r="D26" s="28">
        <v>23560</v>
      </c>
      <c r="E26" s="5"/>
      <c r="F26" s="31"/>
      <c r="G26" s="4" t="s">
        <v>418</v>
      </c>
      <c r="H26" s="5"/>
      <c r="I26" s="5"/>
    </row>
    <row r="27" spans="2:9" x14ac:dyDescent="0.25">
      <c r="B27" s="5"/>
      <c r="C27" s="4" t="s">
        <v>229</v>
      </c>
      <c r="D27" s="28">
        <v>22643</v>
      </c>
      <c r="E27" s="5"/>
      <c r="F27" s="31"/>
      <c r="G27" s="4" t="s">
        <v>419</v>
      </c>
      <c r="H27" s="5"/>
      <c r="I27" s="5"/>
    </row>
    <row r="28" spans="2:9" x14ac:dyDescent="0.25">
      <c r="B28" s="5"/>
      <c r="C28" s="4" t="s">
        <v>230</v>
      </c>
      <c r="D28" s="28">
        <v>22805</v>
      </c>
      <c r="E28" s="5"/>
      <c r="F28" s="31"/>
      <c r="G28" s="4" t="s">
        <v>420</v>
      </c>
      <c r="H28" s="5"/>
      <c r="I28" s="5"/>
    </row>
    <row r="29" spans="2:9" x14ac:dyDescent="0.25">
      <c r="B29" s="5"/>
      <c r="C29" s="4" t="s">
        <v>231</v>
      </c>
      <c r="D29" s="28">
        <v>22949</v>
      </c>
      <c r="E29" s="5"/>
      <c r="F29" s="31"/>
      <c r="G29" s="4" t="s">
        <v>419</v>
      </c>
      <c r="H29" s="5"/>
      <c r="I29" s="5"/>
    </row>
    <row r="30" spans="2:9" x14ac:dyDescent="0.25">
      <c r="B30" s="5"/>
      <c r="C30" s="4" t="s">
        <v>232</v>
      </c>
      <c r="D30" s="28">
        <v>29493</v>
      </c>
      <c r="E30" s="5"/>
      <c r="F30" s="31"/>
      <c r="G30" s="4" t="s">
        <v>421</v>
      </c>
      <c r="H30" s="5"/>
      <c r="I30" s="5"/>
    </row>
    <row r="31" spans="2:9" x14ac:dyDescent="0.25">
      <c r="B31" s="5"/>
      <c r="C31" s="4" t="s">
        <v>233</v>
      </c>
      <c r="D31" s="28">
        <v>28282</v>
      </c>
      <c r="E31" s="5"/>
      <c r="F31" s="31"/>
      <c r="G31" s="4" t="s">
        <v>422</v>
      </c>
      <c r="H31" s="5"/>
      <c r="I31" s="5"/>
    </row>
    <row r="32" spans="2:9" x14ac:dyDescent="0.25">
      <c r="B32" s="5"/>
      <c r="C32" s="4" t="s">
        <v>234</v>
      </c>
      <c r="D32" s="28">
        <v>24204</v>
      </c>
      <c r="E32" s="5"/>
      <c r="F32" s="31"/>
      <c r="G32" s="4" t="s">
        <v>412</v>
      </c>
      <c r="H32" s="5"/>
      <c r="I32" s="5"/>
    </row>
    <row r="33" spans="2:9" x14ac:dyDescent="0.25">
      <c r="B33" s="5"/>
      <c r="C33" s="4" t="s">
        <v>235</v>
      </c>
      <c r="D33" s="28">
        <v>24757</v>
      </c>
      <c r="E33" s="5"/>
      <c r="F33" s="31"/>
      <c r="G33" s="4" t="s">
        <v>423</v>
      </c>
      <c r="H33" s="5"/>
      <c r="I33" s="5"/>
    </row>
    <row r="34" spans="2:9" x14ac:dyDescent="0.25">
      <c r="B34" s="5"/>
      <c r="C34" s="4" t="s">
        <v>236</v>
      </c>
      <c r="D34" s="28">
        <v>26407</v>
      </c>
      <c r="E34" s="5"/>
      <c r="F34" s="31"/>
      <c r="G34" s="4" t="s">
        <v>424</v>
      </c>
      <c r="H34" s="5"/>
      <c r="I34" s="5"/>
    </row>
    <row r="35" spans="2:9" x14ac:dyDescent="0.25">
      <c r="B35" s="5"/>
      <c r="C35" s="4" t="s">
        <v>237</v>
      </c>
      <c r="D35" s="28">
        <v>22837</v>
      </c>
      <c r="E35" s="5"/>
      <c r="F35" s="31"/>
      <c r="G35" s="4" t="s">
        <v>425</v>
      </c>
      <c r="H35" s="5"/>
      <c r="I35" s="5"/>
    </row>
    <row r="36" spans="2:9" x14ac:dyDescent="0.25">
      <c r="B36" s="5"/>
      <c r="C36" s="4" t="s">
        <v>238</v>
      </c>
      <c r="D36" s="28">
        <v>26536</v>
      </c>
      <c r="E36" s="5"/>
      <c r="F36" s="31"/>
      <c r="G36" s="4" t="s">
        <v>426</v>
      </c>
      <c r="H36" s="5"/>
      <c r="I36" s="5"/>
    </row>
    <row r="37" spans="2:9" x14ac:dyDescent="0.25">
      <c r="B37" s="5"/>
      <c r="C37" s="4" t="s">
        <v>239</v>
      </c>
      <c r="D37" s="28">
        <v>26186</v>
      </c>
      <c r="E37" s="5"/>
      <c r="F37" s="31"/>
      <c r="G37" s="4" t="s">
        <v>427</v>
      </c>
      <c r="H37" s="5"/>
      <c r="I37" s="5"/>
    </row>
    <row r="38" spans="2:9" x14ac:dyDescent="0.25">
      <c r="B38" s="5"/>
      <c r="C38" s="4" t="s">
        <v>240</v>
      </c>
      <c r="D38" s="28">
        <v>24958</v>
      </c>
      <c r="E38" s="5"/>
      <c r="F38" s="31"/>
      <c r="G38" s="4" t="s">
        <v>428</v>
      </c>
      <c r="H38" s="5"/>
      <c r="I38" s="5"/>
    </row>
    <row r="39" spans="2:9" x14ac:dyDescent="0.25">
      <c r="B39" s="5"/>
      <c r="C39" s="4" t="s">
        <v>241</v>
      </c>
      <c r="D39" s="28">
        <v>28311</v>
      </c>
      <c r="E39" s="5"/>
      <c r="F39" s="31"/>
      <c r="G39" s="4" t="s">
        <v>429</v>
      </c>
      <c r="H39" s="5"/>
      <c r="I39" s="5"/>
    </row>
    <row r="40" spans="2:9" x14ac:dyDescent="0.25">
      <c r="B40" s="5"/>
      <c r="C40" s="4" t="s">
        <v>242</v>
      </c>
      <c r="D40" s="28">
        <v>24813</v>
      </c>
      <c r="E40" s="5"/>
      <c r="F40" s="31"/>
      <c r="G40" s="4" t="s">
        <v>430</v>
      </c>
      <c r="H40" s="5"/>
      <c r="I40" s="5"/>
    </row>
    <row r="41" spans="2:9" x14ac:dyDescent="0.25">
      <c r="B41" s="5"/>
      <c r="C41" s="4" t="s">
        <v>243</v>
      </c>
      <c r="D41" s="28">
        <v>24691</v>
      </c>
      <c r="E41" s="5"/>
      <c r="F41" s="31"/>
      <c r="G41" s="4" t="s">
        <v>431</v>
      </c>
      <c r="H41" s="5"/>
      <c r="I41" s="5"/>
    </row>
    <row r="42" spans="2:9" x14ac:dyDescent="0.25">
      <c r="B42" s="5"/>
      <c r="C42" s="4" t="s">
        <v>244</v>
      </c>
      <c r="D42" s="28">
        <v>29881</v>
      </c>
      <c r="E42" s="5"/>
      <c r="F42" s="31"/>
      <c r="G42" s="4" t="s">
        <v>421</v>
      </c>
      <c r="H42" s="5"/>
      <c r="I42" s="5"/>
    </row>
    <row r="43" spans="2:9" x14ac:dyDescent="0.25">
      <c r="B43" s="5"/>
      <c r="C43" s="4" t="s">
        <v>245</v>
      </c>
      <c r="D43" s="28">
        <v>25580</v>
      </c>
      <c r="E43" s="5"/>
      <c r="F43" s="31"/>
      <c r="G43" s="4" t="s">
        <v>432</v>
      </c>
      <c r="H43" s="5"/>
      <c r="I43" s="5"/>
    </row>
    <row r="44" spans="2:9" x14ac:dyDescent="0.25">
      <c r="B44" s="5"/>
      <c r="C44" s="4" t="s">
        <v>246</v>
      </c>
      <c r="D44" s="28">
        <v>25601</v>
      </c>
      <c r="E44" s="5"/>
      <c r="F44" s="31"/>
      <c r="G44" s="4" t="s">
        <v>433</v>
      </c>
      <c r="H44" s="5"/>
      <c r="I44" s="5"/>
    </row>
    <row r="45" spans="2:9" x14ac:dyDescent="0.25">
      <c r="B45" s="5"/>
      <c r="C45" s="4" t="s">
        <v>247</v>
      </c>
      <c r="D45" s="28">
        <v>29294</v>
      </c>
      <c r="E45" s="5"/>
      <c r="F45" s="31"/>
      <c r="G45" s="4" t="s">
        <v>434</v>
      </c>
      <c r="H45" s="5"/>
      <c r="I45" s="5"/>
    </row>
    <row r="46" spans="2:9" x14ac:dyDescent="0.25">
      <c r="B46" s="5"/>
      <c r="C46" s="4" t="s">
        <v>248</v>
      </c>
      <c r="D46" s="28">
        <v>24245</v>
      </c>
      <c r="E46" s="5"/>
      <c r="F46" s="31"/>
      <c r="G46" s="4" t="s">
        <v>435</v>
      </c>
      <c r="H46" s="5"/>
      <c r="I46" s="5"/>
    </row>
    <row r="47" spans="2:9" x14ac:dyDescent="0.25">
      <c r="B47" s="5"/>
      <c r="C47" s="4" t="s">
        <v>249</v>
      </c>
      <c r="D47" s="28">
        <v>28027</v>
      </c>
      <c r="E47" s="5"/>
      <c r="F47" s="31"/>
      <c r="G47" s="4" t="s">
        <v>436</v>
      </c>
      <c r="H47" s="5"/>
      <c r="I47" s="5"/>
    </row>
    <row r="48" spans="2:9" x14ac:dyDescent="0.25">
      <c r="B48" s="5"/>
      <c r="C48" s="4" t="s">
        <v>250</v>
      </c>
      <c r="D48" s="28">
        <v>22325</v>
      </c>
      <c r="E48" s="5"/>
      <c r="F48" s="31"/>
      <c r="G48" s="4" t="s">
        <v>437</v>
      </c>
      <c r="H48" s="5"/>
      <c r="I48" s="5"/>
    </row>
    <row r="49" spans="2:9" x14ac:dyDescent="0.25">
      <c r="B49" s="5"/>
      <c r="C49" s="4" t="s">
        <v>233</v>
      </c>
      <c r="D49" s="28">
        <v>24163</v>
      </c>
      <c r="E49" s="5"/>
      <c r="F49" s="31"/>
      <c r="G49" s="4" t="s">
        <v>438</v>
      </c>
      <c r="H49" s="5"/>
      <c r="I49" s="5"/>
    </row>
    <row r="50" spans="2:9" x14ac:dyDescent="0.25">
      <c r="B50" s="5"/>
      <c r="C50" s="4" t="s">
        <v>251</v>
      </c>
      <c r="D50" s="28">
        <v>25734</v>
      </c>
      <c r="E50" s="5"/>
      <c r="F50" s="31"/>
      <c r="G50" s="4" t="s">
        <v>439</v>
      </c>
      <c r="H50" s="5"/>
      <c r="I50" s="5"/>
    </row>
    <row r="51" spans="2:9" x14ac:dyDescent="0.25">
      <c r="B51" s="5"/>
      <c r="C51" s="4" t="s">
        <v>252</v>
      </c>
      <c r="D51" s="28">
        <v>29535</v>
      </c>
      <c r="E51" s="5"/>
      <c r="F51" s="31"/>
      <c r="G51" s="4" t="s">
        <v>410</v>
      </c>
      <c r="H51" s="5"/>
      <c r="I51" s="5"/>
    </row>
    <row r="52" spans="2:9" x14ac:dyDescent="0.25">
      <c r="B52" s="5"/>
      <c r="C52" s="4" t="s">
        <v>253</v>
      </c>
      <c r="D52" s="28">
        <v>26392</v>
      </c>
      <c r="E52" s="5"/>
      <c r="F52" s="31"/>
      <c r="G52" s="4" t="s">
        <v>440</v>
      </c>
      <c r="H52" s="5"/>
      <c r="I52" s="5"/>
    </row>
    <row r="53" spans="2:9" x14ac:dyDescent="0.25">
      <c r="B53" s="5"/>
      <c r="C53" s="4" t="s">
        <v>254</v>
      </c>
      <c r="D53" s="28">
        <v>24604</v>
      </c>
      <c r="E53" s="5"/>
      <c r="F53" s="31"/>
      <c r="G53" s="4" t="s">
        <v>433</v>
      </c>
      <c r="H53" s="5"/>
      <c r="I53" s="5"/>
    </row>
    <row r="54" spans="2:9" x14ac:dyDescent="0.25">
      <c r="B54" s="5"/>
      <c r="C54" s="4" t="s">
        <v>255</v>
      </c>
      <c r="D54" s="28">
        <v>27148</v>
      </c>
      <c r="E54" s="5"/>
      <c r="F54" s="31"/>
      <c r="G54" s="4" t="s">
        <v>417</v>
      </c>
      <c r="H54" s="5"/>
      <c r="I54" s="5"/>
    </row>
    <row r="55" spans="2:9" x14ac:dyDescent="0.25">
      <c r="B55" s="5"/>
      <c r="C55" s="4" t="s">
        <v>256</v>
      </c>
      <c r="D55" s="28">
        <v>22075</v>
      </c>
      <c r="E55" s="5"/>
      <c r="F55" s="31"/>
      <c r="G55" s="4" t="s">
        <v>441</v>
      </c>
      <c r="H55" s="5"/>
      <c r="I55" s="5"/>
    </row>
    <row r="56" spans="2:9" x14ac:dyDescent="0.25">
      <c r="B56" s="5"/>
      <c r="C56" s="4" t="s">
        <v>257</v>
      </c>
      <c r="D56" s="28">
        <v>28598</v>
      </c>
      <c r="E56" s="5"/>
      <c r="F56" s="31"/>
      <c r="G56" s="4" t="s">
        <v>442</v>
      </c>
      <c r="H56" s="5"/>
      <c r="I56" s="5"/>
    </row>
    <row r="57" spans="2:9" x14ac:dyDescent="0.25">
      <c r="B57" s="5"/>
      <c r="C57" s="4" t="s">
        <v>258</v>
      </c>
      <c r="D57" s="28">
        <v>24922</v>
      </c>
      <c r="E57" s="5"/>
      <c r="F57" s="31"/>
      <c r="G57" s="4" t="s">
        <v>443</v>
      </c>
      <c r="H57" s="5"/>
      <c r="I57" s="5"/>
    </row>
    <row r="58" spans="2:9" x14ac:dyDescent="0.25">
      <c r="B58" s="5"/>
      <c r="C58" s="4" t="s">
        <v>259</v>
      </c>
      <c r="D58" s="28">
        <v>23046</v>
      </c>
      <c r="E58" s="5"/>
      <c r="F58" s="31"/>
      <c r="G58" s="4" t="s">
        <v>444</v>
      </c>
      <c r="H58" s="5"/>
      <c r="I58" s="5"/>
    </row>
    <row r="59" spans="2:9" x14ac:dyDescent="0.25">
      <c r="B59" s="5"/>
      <c r="C59" s="4" t="s">
        <v>260</v>
      </c>
      <c r="D59" s="28">
        <v>29896</v>
      </c>
      <c r="E59" s="5"/>
      <c r="F59" s="31"/>
      <c r="G59" s="4" t="s">
        <v>445</v>
      </c>
      <c r="H59" s="5"/>
      <c r="I59" s="5"/>
    </row>
    <row r="60" spans="2:9" x14ac:dyDescent="0.25">
      <c r="B60" s="5"/>
      <c r="C60" s="4" t="s">
        <v>236</v>
      </c>
      <c r="D60" s="28">
        <v>29482</v>
      </c>
      <c r="E60" s="5"/>
      <c r="F60" s="31"/>
      <c r="G60" s="4" t="s">
        <v>421</v>
      </c>
      <c r="H60" s="5"/>
      <c r="I60" s="5"/>
    </row>
    <row r="61" spans="2:9" x14ac:dyDescent="0.25">
      <c r="B61" s="5"/>
      <c r="C61" s="4" t="s">
        <v>261</v>
      </c>
      <c r="D61" s="28">
        <v>30663</v>
      </c>
      <c r="E61" s="5"/>
      <c r="F61" s="31"/>
      <c r="G61" s="4" t="s">
        <v>446</v>
      </c>
      <c r="H61" s="5"/>
      <c r="I61" s="5"/>
    </row>
    <row r="62" spans="2:9" x14ac:dyDescent="0.25">
      <c r="B62" s="5"/>
      <c r="C62" s="4" t="s">
        <v>262</v>
      </c>
      <c r="D62" s="28">
        <v>29572</v>
      </c>
      <c r="E62" s="5"/>
      <c r="F62" s="31"/>
      <c r="G62" s="4" t="s">
        <v>447</v>
      </c>
      <c r="H62" s="5"/>
      <c r="I62" s="5"/>
    </row>
    <row r="63" spans="2:9" x14ac:dyDescent="0.25">
      <c r="B63" s="5"/>
      <c r="C63" s="4" t="s">
        <v>263</v>
      </c>
      <c r="D63" s="28">
        <v>28968</v>
      </c>
      <c r="E63" s="5"/>
      <c r="F63" s="31"/>
      <c r="G63" s="4" t="s">
        <v>448</v>
      </c>
      <c r="H63" s="5"/>
      <c r="I63" s="5"/>
    </row>
    <row r="64" spans="2:9" x14ac:dyDescent="0.25">
      <c r="B64" s="5"/>
      <c r="C64" s="4" t="s">
        <v>264</v>
      </c>
      <c r="D64" s="28">
        <v>26812</v>
      </c>
      <c r="E64" s="5"/>
      <c r="F64" s="31"/>
      <c r="G64" s="4" t="s">
        <v>449</v>
      </c>
      <c r="H64" s="5"/>
      <c r="I64" s="5"/>
    </row>
    <row r="65" spans="2:9" x14ac:dyDescent="0.25">
      <c r="B65" s="5"/>
      <c r="C65" s="4" t="s">
        <v>265</v>
      </c>
      <c r="D65" s="28">
        <v>22560</v>
      </c>
      <c r="E65" s="5"/>
      <c r="F65" s="31"/>
      <c r="G65" s="4" t="s">
        <v>450</v>
      </c>
      <c r="H65" s="5"/>
      <c r="I65" s="5"/>
    </row>
    <row r="66" spans="2:9" x14ac:dyDescent="0.25">
      <c r="B66" s="5"/>
      <c r="C66" s="4" t="s">
        <v>266</v>
      </c>
      <c r="D66" s="28">
        <v>25161</v>
      </c>
      <c r="E66" s="5"/>
      <c r="F66" s="31"/>
      <c r="G66" s="4" t="s">
        <v>451</v>
      </c>
      <c r="H66" s="5"/>
      <c r="I66" s="5"/>
    </row>
    <row r="67" spans="2:9" x14ac:dyDescent="0.25">
      <c r="B67" s="5"/>
      <c r="C67" s="4" t="s">
        <v>267</v>
      </c>
      <c r="D67" s="28">
        <v>23145</v>
      </c>
      <c r="E67" s="5"/>
      <c r="F67" s="31"/>
      <c r="G67" s="4" t="s">
        <v>452</v>
      </c>
      <c r="H67" s="5"/>
      <c r="I67" s="5"/>
    </row>
    <row r="68" spans="2:9" x14ac:dyDescent="0.25">
      <c r="B68" s="5"/>
      <c r="C68" s="4" t="s">
        <v>188</v>
      </c>
      <c r="D68" s="28">
        <v>24637</v>
      </c>
      <c r="E68" s="5"/>
      <c r="F68" s="31"/>
      <c r="G68" s="4" t="s">
        <v>453</v>
      </c>
      <c r="H68" s="5"/>
      <c r="I68" s="5"/>
    </row>
    <row r="69" spans="2:9" x14ac:dyDescent="0.25">
      <c r="B69" s="5"/>
      <c r="C69" s="4" t="s">
        <v>268</v>
      </c>
      <c r="D69" s="28">
        <v>28930</v>
      </c>
      <c r="E69" s="5"/>
      <c r="F69" s="31"/>
      <c r="G69" s="4" t="s">
        <v>454</v>
      </c>
      <c r="H69" s="5"/>
      <c r="I69" s="5"/>
    </row>
    <row r="70" spans="2:9" x14ac:dyDescent="0.25">
      <c r="B70" s="5"/>
      <c r="C70" s="4" t="s">
        <v>269</v>
      </c>
      <c r="D70" s="28">
        <v>27813</v>
      </c>
      <c r="E70" s="5"/>
      <c r="F70" s="31"/>
      <c r="G70" s="4" t="s">
        <v>455</v>
      </c>
      <c r="H70" s="5"/>
      <c r="I70" s="5"/>
    </row>
    <row r="71" spans="2:9" x14ac:dyDescent="0.25">
      <c r="B71" s="5"/>
      <c r="C71" s="4" t="s">
        <v>270</v>
      </c>
      <c r="D71" s="28">
        <v>28101</v>
      </c>
      <c r="E71" s="5"/>
      <c r="F71" s="31"/>
      <c r="G71" s="4" t="s">
        <v>456</v>
      </c>
      <c r="H71" s="5"/>
      <c r="I71" s="5"/>
    </row>
    <row r="72" spans="2:9" x14ac:dyDescent="0.25">
      <c r="B72" s="5"/>
      <c r="C72" s="4" t="s">
        <v>271</v>
      </c>
      <c r="D72" s="28">
        <v>28067</v>
      </c>
      <c r="E72" s="5"/>
      <c r="F72" s="31"/>
      <c r="G72" s="4" t="s">
        <v>457</v>
      </c>
      <c r="H72" s="5"/>
      <c r="I72" s="5"/>
    </row>
    <row r="73" spans="2:9" x14ac:dyDescent="0.25">
      <c r="B73" s="5"/>
      <c r="C73" s="4" t="s">
        <v>272</v>
      </c>
      <c r="D73" s="28">
        <v>27044</v>
      </c>
      <c r="E73" s="5"/>
      <c r="F73" s="31"/>
      <c r="G73" s="4" t="s">
        <v>458</v>
      </c>
      <c r="H73" s="5"/>
      <c r="I73" s="5"/>
    </row>
    <row r="74" spans="2:9" x14ac:dyDescent="0.25">
      <c r="B74" s="5"/>
      <c r="C74" s="4" t="s">
        <v>273</v>
      </c>
      <c r="D74" s="28">
        <v>24996</v>
      </c>
      <c r="E74" s="5"/>
      <c r="F74" s="31"/>
      <c r="G74" s="4" t="s">
        <v>459</v>
      </c>
      <c r="H74" s="5"/>
      <c r="I74" s="5"/>
    </row>
    <row r="75" spans="2:9" x14ac:dyDescent="0.25">
      <c r="B75" s="5"/>
      <c r="C75" s="4" t="s">
        <v>274</v>
      </c>
      <c r="D75" s="28">
        <v>27124</v>
      </c>
      <c r="E75" s="5"/>
      <c r="F75" s="31"/>
      <c r="G75" s="4" t="s">
        <v>460</v>
      </c>
      <c r="H75" s="5"/>
      <c r="I75" s="5"/>
    </row>
    <row r="76" spans="2:9" x14ac:dyDescent="0.25">
      <c r="B76" s="5"/>
      <c r="C76" s="4" t="s">
        <v>275</v>
      </c>
      <c r="D76" s="28">
        <v>27765</v>
      </c>
      <c r="E76" s="5"/>
      <c r="F76" s="31"/>
      <c r="G76" s="4" t="s">
        <v>461</v>
      </c>
      <c r="H76" s="5"/>
      <c r="I76" s="5"/>
    </row>
    <row r="77" spans="2:9" x14ac:dyDescent="0.25">
      <c r="B77" s="5"/>
      <c r="C77" s="4" t="s">
        <v>276</v>
      </c>
      <c r="D77" s="28">
        <v>29173</v>
      </c>
      <c r="E77" s="5"/>
      <c r="F77" s="31"/>
      <c r="G77" s="4" t="s">
        <v>447</v>
      </c>
      <c r="H77" s="5"/>
      <c r="I77" s="5"/>
    </row>
    <row r="78" spans="2:9" x14ac:dyDescent="0.25">
      <c r="B78" s="5"/>
      <c r="C78" s="4" t="s">
        <v>277</v>
      </c>
      <c r="D78" s="28">
        <v>28625</v>
      </c>
      <c r="E78" s="5"/>
      <c r="F78" s="31"/>
      <c r="G78" s="4" t="s">
        <v>462</v>
      </c>
      <c r="H78" s="5"/>
      <c r="I78" s="5"/>
    </row>
    <row r="79" spans="2:9" x14ac:dyDescent="0.25">
      <c r="B79" s="5"/>
      <c r="C79" s="4" t="s">
        <v>278</v>
      </c>
      <c r="D79" s="28">
        <v>23441</v>
      </c>
      <c r="E79" s="5"/>
      <c r="F79" s="31"/>
      <c r="G79" s="4" t="s">
        <v>463</v>
      </c>
      <c r="H79" s="5"/>
      <c r="I79" s="5"/>
    </row>
    <row r="80" spans="2:9" x14ac:dyDescent="0.25">
      <c r="B80" s="5"/>
      <c r="C80" s="4" t="s">
        <v>279</v>
      </c>
      <c r="D80" s="28">
        <v>22235</v>
      </c>
      <c r="E80" s="5"/>
      <c r="F80" s="31"/>
      <c r="G80" s="4" t="s">
        <v>464</v>
      </c>
      <c r="H80" s="5"/>
      <c r="I80" s="5"/>
    </row>
    <row r="81" spans="2:9" x14ac:dyDescent="0.25">
      <c r="B81" s="5"/>
      <c r="C81" s="4" t="s">
        <v>280</v>
      </c>
      <c r="D81" s="28">
        <v>28640</v>
      </c>
      <c r="E81" s="5"/>
      <c r="F81" s="31"/>
      <c r="G81" s="4" t="s">
        <v>465</v>
      </c>
      <c r="H81" s="5"/>
      <c r="I81" s="5"/>
    </row>
    <row r="82" spans="2:9" x14ac:dyDescent="0.25">
      <c r="B82" s="5"/>
      <c r="C82" s="4" t="s">
        <v>281</v>
      </c>
      <c r="D82" s="28">
        <v>29845</v>
      </c>
      <c r="E82" s="5"/>
      <c r="F82" s="31"/>
      <c r="G82" s="4" t="s">
        <v>466</v>
      </c>
      <c r="H82" s="5"/>
      <c r="I82" s="5"/>
    </row>
    <row r="83" spans="2:9" x14ac:dyDescent="0.25">
      <c r="B83" s="5"/>
      <c r="C83" s="4" t="s">
        <v>282</v>
      </c>
      <c r="D83" s="28">
        <v>25483</v>
      </c>
      <c r="E83" s="5"/>
      <c r="F83" s="31"/>
      <c r="G83" s="4" t="s">
        <v>467</v>
      </c>
      <c r="H83" s="5"/>
      <c r="I83" s="5"/>
    </row>
    <row r="84" spans="2:9" x14ac:dyDescent="0.25">
      <c r="B84" s="5"/>
      <c r="C84" s="4" t="s">
        <v>283</v>
      </c>
      <c r="D84" s="28">
        <v>22945</v>
      </c>
      <c r="E84" s="5"/>
      <c r="F84" s="31"/>
      <c r="G84" s="4" t="s">
        <v>468</v>
      </c>
      <c r="H84" s="5"/>
      <c r="I84" s="5"/>
    </row>
    <row r="85" spans="2:9" x14ac:dyDescent="0.25">
      <c r="B85" s="5"/>
      <c r="C85" s="4" t="s">
        <v>284</v>
      </c>
      <c r="D85" s="28">
        <v>26213</v>
      </c>
      <c r="E85" s="5"/>
      <c r="F85" s="31"/>
      <c r="G85" s="4" t="s">
        <v>469</v>
      </c>
      <c r="H85" s="5"/>
      <c r="I85" s="5"/>
    </row>
    <row r="86" spans="2:9" x14ac:dyDescent="0.25">
      <c r="B86" s="5"/>
      <c r="C86" s="4" t="s">
        <v>285</v>
      </c>
      <c r="D86" s="28">
        <v>27653</v>
      </c>
      <c r="E86" s="5"/>
      <c r="F86" s="31"/>
      <c r="G86" s="4" t="s">
        <v>470</v>
      </c>
      <c r="H86" s="5"/>
      <c r="I86" s="5"/>
    </row>
    <row r="87" spans="2:9" x14ac:dyDescent="0.25">
      <c r="B87" s="5"/>
      <c r="C87" s="4" t="s">
        <v>286</v>
      </c>
      <c r="D87" s="28">
        <v>26268</v>
      </c>
      <c r="E87" s="5"/>
      <c r="F87" s="31"/>
      <c r="G87" s="4" t="s">
        <v>471</v>
      </c>
      <c r="H87" s="5"/>
      <c r="I87" s="5"/>
    </row>
    <row r="88" spans="2:9" x14ac:dyDescent="0.25">
      <c r="B88" s="5"/>
      <c r="C88" s="4" t="s">
        <v>287</v>
      </c>
      <c r="D88" s="28">
        <v>24056</v>
      </c>
      <c r="E88" s="5"/>
      <c r="F88" s="31"/>
      <c r="G88" s="4" t="s">
        <v>472</v>
      </c>
      <c r="H88" s="5"/>
      <c r="I88" s="5"/>
    </row>
    <row r="89" spans="2:9" x14ac:dyDescent="0.25">
      <c r="B89" s="5"/>
      <c r="C89" s="4" t="s">
        <v>288</v>
      </c>
      <c r="D89" s="28">
        <v>25594</v>
      </c>
      <c r="E89" s="5"/>
      <c r="F89" s="31"/>
      <c r="G89" s="4" t="s">
        <v>473</v>
      </c>
      <c r="H89" s="5"/>
      <c r="I89" s="5"/>
    </row>
    <row r="90" spans="2:9" x14ac:dyDescent="0.25">
      <c r="B90" s="5"/>
      <c r="C90" s="4" t="s">
        <v>289</v>
      </c>
      <c r="D90" s="28">
        <v>29749</v>
      </c>
      <c r="E90" s="5"/>
      <c r="F90" s="31"/>
      <c r="G90" s="4" t="s">
        <v>474</v>
      </c>
      <c r="H90" s="5"/>
      <c r="I90" s="5"/>
    </row>
    <row r="91" spans="2:9" x14ac:dyDescent="0.25">
      <c r="B91" s="5"/>
      <c r="C91" s="4" t="s">
        <v>290</v>
      </c>
      <c r="D91" s="28">
        <v>27192</v>
      </c>
      <c r="E91" s="5"/>
      <c r="F91" s="31"/>
      <c r="G91" s="4" t="s">
        <v>475</v>
      </c>
      <c r="H91" s="5"/>
      <c r="I91" s="5"/>
    </row>
    <row r="92" spans="2:9" x14ac:dyDescent="0.25">
      <c r="B92" s="5"/>
      <c r="C92" s="4" t="s">
        <v>291</v>
      </c>
      <c r="D92" s="28">
        <v>28774</v>
      </c>
      <c r="E92" s="5"/>
      <c r="F92" s="31"/>
      <c r="G92" s="4" t="s">
        <v>476</v>
      </c>
      <c r="H92" s="5"/>
      <c r="I92" s="5"/>
    </row>
    <row r="93" spans="2:9" x14ac:dyDescent="0.25">
      <c r="B93" s="5"/>
      <c r="C93" s="4" t="s">
        <v>292</v>
      </c>
      <c r="D93" s="28">
        <v>27921</v>
      </c>
      <c r="E93" s="5"/>
      <c r="F93" s="31"/>
      <c r="G93" s="4" t="s">
        <v>477</v>
      </c>
      <c r="H93" s="5"/>
      <c r="I93" s="5"/>
    </row>
    <row r="94" spans="2:9" x14ac:dyDescent="0.25">
      <c r="B94" s="5"/>
      <c r="C94" s="4" t="s">
        <v>293</v>
      </c>
      <c r="D94" s="28">
        <v>24539</v>
      </c>
      <c r="E94" s="5"/>
      <c r="F94" s="31"/>
      <c r="G94" s="4" t="s">
        <v>478</v>
      </c>
      <c r="H94" s="5"/>
      <c r="I94" s="5"/>
    </row>
    <row r="95" spans="2:9" x14ac:dyDescent="0.25">
      <c r="B95" s="5"/>
      <c r="C95" s="4" t="s">
        <v>294</v>
      </c>
      <c r="D95" s="28">
        <v>25034</v>
      </c>
      <c r="E95" s="5"/>
      <c r="F95" s="31"/>
      <c r="G95" s="4" t="s">
        <v>479</v>
      </c>
      <c r="H95" s="5"/>
      <c r="I95" s="5"/>
    </row>
    <row r="96" spans="2:9" x14ac:dyDescent="0.25">
      <c r="B96" s="5"/>
      <c r="C96" s="4" t="s">
        <v>295</v>
      </c>
      <c r="D96" s="28">
        <v>24113</v>
      </c>
      <c r="E96" s="5"/>
      <c r="F96" s="31"/>
      <c r="G96" s="4" t="s">
        <v>480</v>
      </c>
      <c r="H96" s="5"/>
      <c r="I96" s="5"/>
    </row>
    <row r="97" spans="2:9" x14ac:dyDescent="0.25">
      <c r="B97" s="5"/>
      <c r="C97" s="4" t="s">
        <v>296</v>
      </c>
      <c r="D97" s="28">
        <v>22255</v>
      </c>
      <c r="E97" s="5"/>
      <c r="F97" s="31"/>
      <c r="G97" s="4" t="s">
        <v>481</v>
      </c>
      <c r="H97" s="5"/>
      <c r="I97" s="5"/>
    </row>
    <row r="98" spans="2:9" x14ac:dyDescent="0.25">
      <c r="B98" s="5"/>
      <c r="C98" s="4" t="s">
        <v>297</v>
      </c>
      <c r="D98" s="28">
        <v>25755</v>
      </c>
      <c r="E98" s="5"/>
      <c r="F98" s="31"/>
      <c r="G98" s="4" t="s">
        <v>482</v>
      </c>
      <c r="H98" s="5"/>
      <c r="I98" s="5"/>
    </row>
    <row r="99" spans="2:9" x14ac:dyDescent="0.25">
      <c r="B99" s="5"/>
      <c r="C99" s="4" t="s">
        <v>298</v>
      </c>
      <c r="D99" s="28">
        <v>25016</v>
      </c>
      <c r="E99" s="5"/>
      <c r="F99" s="31"/>
      <c r="G99" s="4" t="s">
        <v>483</v>
      </c>
      <c r="H99" s="5"/>
      <c r="I99" s="5"/>
    </row>
    <row r="100" spans="2:9" x14ac:dyDescent="0.25">
      <c r="B100" s="5"/>
      <c r="C100" s="4" t="s">
        <v>299</v>
      </c>
      <c r="D100" s="28">
        <v>26240</v>
      </c>
      <c r="E100" s="5"/>
      <c r="F100" s="31"/>
      <c r="G100" s="4" t="s">
        <v>484</v>
      </c>
      <c r="H100" s="5"/>
      <c r="I100" s="5"/>
    </row>
    <row r="101" spans="2:9" x14ac:dyDescent="0.25">
      <c r="B101" s="5"/>
      <c r="C101" s="4" t="s">
        <v>300</v>
      </c>
      <c r="D101" s="28">
        <v>27740</v>
      </c>
      <c r="E101" s="5"/>
      <c r="F101" s="31"/>
      <c r="G101" s="4" t="s">
        <v>428</v>
      </c>
      <c r="H101" s="5"/>
      <c r="I101" s="5"/>
    </row>
    <row r="102" spans="2:9" x14ac:dyDescent="0.25">
      <c r="B102" s="5"/>
      <c r="C102" s="4" t="s">
        <v>301</v>
      </c>
      <c r="D102" s="28">
        <v>25226</v>
      </c>
      <c r="E102" s="5"/>
      <c r="F102" s="31"/>
      <c r="G102" s="4" t="s">
        <v>485</v>
      </c>
      <c r="H102" s="5"/>
      <c r="I102" s="5"/>
    </row>
    <row r="103" spans="2:9" x14ac:dyDescent="0.25">
      <c r="B103" s="5"/>
      <c r="C103" s="4" t="s">
        <v>302</v>
      </c>
      <c r="D103" s="28">
        <v>24964</v>
      </c>
      <c r="E103" s="5"/>
      <c r="F103" s="31"/>
      <c r="G103" s="4" t="s">
        <v>486</v>
      </c>
      <c r="H103" s="5"/>
      <c r="I103" s="5"/>
    </row>
    <row r="104" spans="2:9" x14ac:dyDescent="0.25">
      <c r="B104" s="5"/>
      <c r="C104" s="4" t="s">
        <v>303</v>
      </c>
      <c r="D104" s="28">
        <v>25750</v>
      </c>
      <c r="E104" s="5"/>
      <c r="F104" s="31"/>
      <c r="G104" s="4" t="s">
        <v>487</v>
      </c>
      <c r="H104" s="5"/>
      <c r="I104" s="5"/>
    </row>
    <row r="105" spans="2:9" x14ac:dyDescent="0.25">
      <c r="B105" s="5"/>
      <c r="C105" s="4" t="s">
        <v>304</v>
      </c>
      <c r="D105" s="28">
        <v>29180</v>
      </c>
      <c r="E105" s="5"/>
      <c r="F105" s="31"/>
      <c r="G105" s="4" t="s">
        <v>488</v>
      </c>
      <c r="H105" s="5"/>
      <c r="I105" s="5"/>
    </row>
    <row r="106" spans="2:9" x14ac:dyDescent="0.25">
      <c r="B106" s="5"/>
      <c r="C106" s="4" t="s">
        <v>305</v>
      </c>
      <c r="D106" s="28">
        <v>28430</v>
      </c>
      <c r="E106" s="5"/>
      <c r="F106" s="31"/>
      <c r="G106" s="4" t="s">
        <v>489</v>
      </c>
      <c r="H106" s="5"/>
      <c r="I106" s="5"/>
    </row>
    <row r="107" spans="2:9" x14ac:dyDescent="0.25">
      <c r="B107" s="5"/>
      <c r="C107" s="4" t="s">
        <v>306</v>
      </c>
      <c r="D107" s="28">
        <v>28550</v>
      </c>
      <c r="E107" s="5"/>
      <c r="F107" s="31"/>
      <c r="G107" s="4" t="s">
        <v>490</v>
      </c>
      <c r="H107" s="5"/>
      <c r="I107" s="5"/>
    </row>
    <row r="108" spans="2:9" x14ac:dyDescent="0.25">
      <c r="B108" s="5"/>
      <c r="C108" s="4" t="s">
        <v>307</v>
      </c>
      <c r="D108" s="28">
        <v>28074</v>
      </c>
      <c r="E108" s="5"/>
      <c r="F108" s="31"/>
      <c r="G108" s="4" t="s">
        <v>454</v>
      </c>
      <c r="H108" s="5"/>
      <c r="I108" s="5"/>
    </row>
    <row r="109" spans="2:9" x14ac:dyDescent="0.25">
      <c r="B109" s="5"/>
      <c r="C109" s="4" t="s">
        <v>308</v>
      </c>
      <c r="D109" s="28">
        <v>26554</v>
      </c>
      <c r="E109" s="5"/>
      <c r="F109" s="31"/>
      <c r="G109" s="4" t="s">
        <v>491</v>
      </c>
      <c r="H109" s="5"/>
      <c r="I109" s="5"/>
    </row>
    <row r="110" spans="2:9" x14ac:dyDescent="0.25">
      <c r="B110" s="5"/>
      <c r="C110" s="4" t="s">
        <v>309</v>
      </c>
      <c r="D110" s="28">
        <v>22497</v>
      </c>
      <c r="E110" s="5"/>
      <c r="F110" s="31"/>
      <c r="G110" s="4" t="s">
        <v>492</v>
      </c>
      <c r="H110" s="5"/>
      <c r="I110" s="5"/>
    </row>
    <row r="111" spans="2:9" x14ac:dyDescent="0.25">
      <c r="B111" s="5"/>
      <c r="C111" s="4" t="s">
        <v>310</v>
      </c>
      <c r="D111" s="28">
        <v>26354</v>
      </c>
      <c r="E111" s="5"/>
      <c r="F111" s="31"/>
      <c r="G111" s="4" t="s">
        <v>455</v>
      </c>
      <c r="H111" s="5"/>
      <c r="I111" s="5"/>
    </row>
    <row r="112" spans="2:9" x14ac:dyDescent="0.25">
      <c r="B112" s="5"/>
      <c r="C112" s="4" t="s">
        <v>311</v>
      </c>
      <c r="D112" s="28">
        <v>25267</v>
      </c>
      <c r="E112" s="5"/>
      <c r="F112" s="31"/>
      <c r="G112" s="4" t="s">
        <v>493</v>
      </c>
      <c r="H112" s="5"/>
      <c r="I112" s="5"/>
    </row>
    <row r="113" spans="2:9" x14ac:dyDescent="0.25">
      <c r="B113" s="5"/>
      <c r="C113" s="4" t="s">
        <v>312</v>
      </c>
      <c r="D113" s="28">
        <v>25731</v>
      </c>
      <c r="E113" s="5"/>
      <c r="F113" s="31"/>
      <c r="G113" s="4" t="s">
        <v>415</v>
      </c>
      <c r="H113" s="5"/>
      <c r="I113" s="5"/>
    </row>
    <row r="114" spans="2:9" x14ac:dyDescent="0.25">
      <c r="B114" s="5"/>
      <c r="C114" s="4" t="s">
        <v>363</v>
      </c>
      <c r="D114" s="28">
        <v>23179</v>
      </c>
      <c r="E114" s="5"/>
      <c r="F114" s="31"/>
      <c r="G114" s="4" t="s">
        <v>494</v>
      </c>
      <c r="H114" s="5"/>
      <c r="I114" s="5"/>
    </row>
    <row r="115" spans="2:9" x14ac:dyDescent="0.25">
      <c r="B115" s="5"/>
      <c r="C115" s="4" t="s">
        <v>364</v>
      </c>
      <c r="D115" s="28">
        <v>24685</v>
      </c>
      <c r="E115" s="5"/>
      <c r="F115" s="31"/>
      <c r="G115" s="4" t="s">
        <v>495</v>
      </c>
      <c r="H115" s="5"/>
      <c r="I115" s="5"/>
    </row>
  </sheetData>
  <mergeCells count="7">
    <mergeCell ref="C5:K5"/>
    <mergeCell ref="C4:K4"/>
    <mergeCell ref="C3:K3"/>
    <mergeCell ref="C9:K9"/>
    <mergeCell ref="C8:K8"/>
    <mergeCell ref="C7:K7"/>
    <mergeCell ref="C6:K6"/>
  </mergeCells>
  <conditionalFormatting sqref="O4:O9 P5:P8">
    <cfRule type="cellIs" dxfId="1" priority="1" operator="equal">
      <formula>1</formula>
    </cfRule>
  </conditionalFormatting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RowColHeaders="0" zoomScale="85" zoomScaleNormal="85" workbookViewId="0">
      <selection activeCell="A2" sqref="A2"/>
    </sheetView>
  </sheetViews>
  <sheetFormatPr defaultRowHeight="15" x14ac:dyDescent="0.25"/>
  <cols>
    <col min="1" max="2" width="9.140625" style="1"/>
    <col min="3" max="3" width="16.5703125" style="1" bestFit="1" customWidth="1"/>
    <col min="4" max="4" width="9.5703125" style="1" bestFit="1" customWidth="1"/>
    <col min="5" max="5" width="10.42578125" style="1" bestFit="1" customWidth="1"/>
    <col min="6" max="6" width="10.42578125" style="1" customWidth="1"/>
    <col min="7" max="7" width="9.140625" style="1"/>
    <col min="8" max="8" width="10.42578125" style="1" bestFit="1" customWidth="1"/>
    <col min="9" max="11" width="9.140625" style="1"/>
    <col min="12" max="12" width="5" style="1" customWidth="1"/>
    <col min="13" max="13" width="14.140625" style="1" customWidth="1"/>
    <col min="14" max="14" width="4.85546875" style="1" customWidth="1"/>
    <col min="15" max="16384" width="9.140625" style="1"/>
  </cols>
  <sheetData>
    <row r="1" spans="1:17" x14ac:dyDescent="0.25">
      <c r="A1" s="12" t="s">
        <v>366</v>
      </c>
    </row>
    <row r="3" spans="1:17" x14ac:dyDescent="0.25">
      <c r="B3" s="6" t="s">
        <v>196</v>
      </c>
      <c r="C3" s="51" t="s">
        <v>516</v>
      </c>
      <c r="D3" s="51"/>
      <c r="E3" s="51"/>
      <c r="F3" s="51"/>
      <c r="G3" s="51"/>
      <c r="H3" s="51"/>
      <c r="I3" s="51"/>
      <c r="J3" s="51"/>
      <c r="K3" s="51"/>
    </row>
    <row r="4" spans="1:17" ht="32.25" customHeight="1" x14ac:dyDescent="0.25">
      <c r="B4" s="6" t="s">
        <v>0</v>
      </c>
      <c r="C4" s="50" t="s">
        <v>519</v>
      </c>
      <c r="D4" s="50"/>
      <c r="E4" s="50"/>
      <c r="F4" s="50"/>
      <c r="G4" s="50"/>
      <c r="H4" s="50"/>
      <c r="I4" s="50"/>
      <c r="J4" s="50"/>
      <c r="K4" s="50"/>
      <c r="O4" s="11">
        <f>számolás!S45</f>
        <v>0</v>
      </c>
      <c r="P4" s="11">
        <f>számolás!T45</f>
        <v>0</v>
      </c>
      <c r="Q4" s="11">
        <f>számolás!U45</f>
        <v>0</v>
      </c>
    </row>
    <row r="5" spans="1:17" x14ac:dyDescent="0.25">
      <c r="B5" s="6" t="s">
        <v>1</v>
      </c>
      <c r="C5" s="51" t="s">
        <v>517</v>
      </c>
      <c r="D5" s="51"/>
      <c r="E5" s="51"/>
      <c r="F5" s="51"/>
      <c r="G5" s="51"/>
      <c r="H5" s="51"/>
      <c r="I5" s="51"/>
      <c r="J5" s="51"/>
      <c r="K5" s="51"/>
      <c r="O5" s="11">
        <f>számolás!S49</f>
        <v>0</v>
      </c>
      <c r="P5" s="11">
        <f>számolás!T46</f>
        <v>0</v>
      </c>
      <c r="Q5" s="11">
        <f>számolás!U46</f>
        <v>0</v>
      </c>
    </row>
    <row r="6" spans="1:17" x14ac:dyDescent="0.25">
      <c r="B6" s="6" t="s">
        <v>2</v>
      </c>
      <c r="C6" s="51" t="s">
        <v>518</v>
      </c>
      <c r="D6" s="51"/>
      <c r="E6" s="51"/>
      <c r="F6" s="51"/>
      <c r="G6" s="51"/>
      <c r="H6" s="51"/>
      <c r="I6" s="51"/>
      <c r="J6" s="51"/>
      <c r="K6" s="51"/>
      <c r="O6" s="33"/>
      <c r="P6" s="11">
        <f>számolás!T49</f>
        <v>0</v>
      </c>
      <c r="Q6" s="11">
        <f>számolás!T50</f>
        <v>0</v>
      </c>
    </row>
    <row r="7" spans="1:17" x14ac:dyDescent="0.25">
      <c r="B7" s="6" t="s">
        <v>3</v>
      </c>
      <c r="C7" s="51" t="s">
        <v>515</v>
      </c>
      <c r="D7" s="51"/>
      <c r="E7" s="51"/>
      <c r="F7" s="51"/>
      <c r="G7" s="51"/>
      <c r="H7" s="51"/>
      <c r="I7" s="51"/>
      <c r="J7" s="51"/>
      <c r="K7" s="51"/>
      <c r="M7" s="5"/>
      <c r="O7" s="33"/>
      <c r="P7" s="33"/>
      <c r="Q7" s="11">
        <f>számolás!T52</f>
        <v>0</v>
      </c>
    </row>
    <row r="10" spans="1:17" x14ac:dyDescent="0.25">
      <c r="H10" s="2" t="s">
        <v>218</v>
      </c>
    </row>
    <row r="11" spans="1:17" ht="30" x14ac:dyDescent="0.25">
      <c r="B11" s="3" t="s">
        <v>405</v>
      </c>
      <c r="C11" s="3" t="s">
        <v>63</v>
      </c>
      <c r="D11" s="3" t="s">
        <v>508</v>
      </c>
      <c r="E11" s="3" t="s">
        <v>510</v>
      </c>
      <c r="F11" s="3" t="s">
        <v>511</v>
      </c>
      <c r="H11" s="4"/>
      <c r="I11" s="4"/>
    </row>
    <row r="12" spans="1:17" x14ac:dyDescent="0.25">
      <c r="B12" s="4">
        <v>1</v>
      </c>
      <c r="C12" s="4" t="s">
        <v>235</v>
      </c>
      <c r="D12" s="4">
        <v>64</v>
      </c>
      <c r="E12" s="5"/>
      <c r="F12" s="5"/>
      <c r="H12" s="5"/>
      <c r="I12" s="5"/>
    </row>
    <row r="13" spans="1:17" x14ac:dyDescent="0.25">
      <c r="B13" s="4">
        <v>2</v>
      </c>
      <c r="C13" s="4" t="s">
        <v>236</v>
      </c>
      <c r="D13" s="4">
        <v>57</v>
      </c>
      <c r="E13" s="5"/>
      <c r="F13" s="5"/>
      <c r="H13" s="5"/>
      <c r="I13" s="5"/>
    </row>
    <row r="14" spans="1:17" x14ac:dyDescent="0.25">
      <c r="B14" s="4">
        <v>3</v>
      </c>
      <c r="C14" s="4" t="s">
        <v>237</v>
      </c>
      <c r="D14" s="4">
        <v>19</v>
      </c>
      <c r="E14" s="5"/>
      <c r="F14" s="5"/>
      <c r="H14" s="5"/>
      <c r="I14" s="5"/>
    </row>
    <row r="15" spans="1:17" x14ac:dyDescent="0.25">
      <c r="B15" s="4">
        <v>4</v>
      </c>
      <c r="C15" s="4" t="s">
        <v>238</v>
      </c>
      <c r="D15" s="4">
        <v>34</v>
      </c>
      <c r="E15" s="5"/>
      <c r="F15" s="5"/>
      <c r="H15" s="5"/>
      <c r="I15" s="5"/>
    </row>
    <row r="16" spans="1:17" x14ac:dyDescent="0.25">
      <c r="B16" s="4">
        <v>5</v>
      </c>
      <c r="C16" s="4" t="s">
        <v>239</v>
      </c>
      <c r="D16" s="4">
        <v>75</v>
      </c>
      <c r="E16" s="5"/>
      <c r="F16" s="5"/>
      <c r="H16" s="5"/>
      <c r="I16" s="5"/>
    </row>
    <row r="17" spans="2:9" x14ac:dyDescent="0.25">
      <c r="B17" s="4">
        <v>6</v>
      </c>
      <c r="C17" s="4" t="s">
        <v>240</v>
      </c>
      <c r="D17" s="4">
        <v>86</v>
      </c>
      <c r="E17" s="5"/>
      <c r="F17" s="5"/>
    </row>
    <row r="18" spans="2:9" x14ac:dyDescent="0.25">
      <c r="B18" s="4">
        <v>7</v>
      </c>
      <c r="C18" s="4" t="s">
        <v>241</v>
      </c>
      <c r="D18" s="4">
        <v>39</v>
      </c>
      <c r="E18" s="5"/>
      <c r="F18" s="5"/>
    </row>
    <row r="19" spans="2:9" x14ac:dyDescent="0.25">
      <c r="B19" s="4">
        <v>8</v>
      </c>
      <c r="C19" s="4" t="s">
        <v>242</v>
      </c>
      <c r="D19" s="4">
        <v>44</v>
      </c>
      <c r="E19" s="5"/>
      <c r="F19" s="5"/>
      <c r="H19" s="2" t="s">
        <v>369</v>
      </c>
    </row>
    <row r="20" spans="2:9" x14ac:dyDescent="0.25">
      <c r="B20" s="4">
        <v>9</v>
      </c>
      <c r="C20" s="4" t="s">
        <v>243</v>
      </c>
      <c r="D20" s="4">
        <v>92</v>
      </c>
      <c r="E20" s="5"/>
      <c r="F20" s="5"/>
      <c r="H20" s="4"/>
      <c r="I20" s="4"/>
    </row>
    <row r="21" spans="2:9" x14ac:dyDescent="0.25">
      <c r="B21" s="4">
        <v>10</v>
      </c>
      <c r="C21" s="4" t="s">
        <v>244</v>
      </c>
      <c r="D21" s="4">
        <v>46</v>
      </c>
      <c r="E21" s="5"/>
      <c r="F21" s="5"/>
      <c r="H21" s="5"/>
      <c r="I21" s="5"/>
    </row>
    <row r="22" spans="2:9" x14ac:dyDescent="0.25">
      <c r="B22" s="4">
        <v>11</v>
      </c>
      <c r="C22" s="4" t="s">
        <v>245</v>
      </c>
      <c r="D22" s="4">
        <v>54</v>
      </c>
      <c r="E22" s="5"/>
      <c r="F22" s="5"/>
      <c r="H22" s="5"/>
      <c r="I22" s="5"/>
    </row>
    <row r="23" spans="2:9" x14ac:dyDescent="0.25">
      <c r="B23" s="4">
        <v>12</v>
      </c>
      <c r="C23" s="4" t="s">
        <v>246</v>
      </c>
      <c r="D23" s="4">
        <v>71</v>
      </c>
      <c r="E23" s="5"/>
      <c r="F23" s="5"/>
      <c r="H23" s="5"/>
      <c r="I23" s="5"/>
    </row>
    <row r="24" spans="2:9" x14ac:dyDescent="0.25">
      <c r="B24" s="4">
        <v>13</v>
      </c>
      <c r="C24" s="4" t="s">
        <v>247</v>
      </c>
      <c r="D24" s="4">
        <v>60</v>
      </c>
      <c r="E24" s="5"/>
      <c r="F24" s="5"/>
      <c r="H24" s="5"/>
      <c r="I24" s="5"/>
    </row>
    <row r="25" spans="2:9" x14ac:dyDescent="0.25">
      <c r="B25" s="4">
        <v>14</v>
      </c>
      <c r="C25" s="4" t="s">
        <v>248</v>
      </c>
      <c r="D25" s="4">
        <v>38</v>
      </c>
      <c r="E25" s="5"/>
      <c r="F25" s="5"/>
      <c r="H25" s="5"/>
      <c r="I25" s="5"/>
    </row>
    <row r="26" spans="2:9" x14ac:dyDescent="0.25">
      <c r="B26" s="4">
        <v>15</v>
      </c>
      <c r="C26" s="4" t="s">
        <v>249</v>
      </c>
      <c r="D26" s="4">
        <v>55</v>
      </c>
      <c r="E26" s="5"/>
      <c r="F26" s="5"/>
    </row>
    <row r="27" spans="2:9" x14ac:dyDescent="0.25">
      <c r="B27" s="4">
        <v>16</v>
      </c>
      <c r="C27" s="4" t="s">
        <v>250</v>
      </c>
      <c r="D27" s="4">
        <v>54</v>
      </c>
      <c r="E27" s="5"/>
      <c r="F27" s="5"/>
    </row>
    <row r="28" spans="2:9" x14ac:dyDescent="0.25">
      <c r="B28" s="4">
        <v>17</v>
      </c>
      <c r="C28" s="4" t="s">
        <v>233</v>
      </c>
      <c r="D28" s="4">
        <v>49</v>
      </c>
      <c r="E28" s="5"/>
      <c r="F28" s="5"/>
      <c r="H28" s="2" t="s">
        <v>514</v>
      </c>
    </row>
    <row r="29" spans="2:9" x14ac:dyDescent="0.25">
      <c r="B29" s="4">
        <v>18</v>
      </c>
      <c r="C29" s="4" t="s">
        <v>251</v>
      </c>
      <c r="D29" s="4">
        <v>74</v>
      </c>
      <c r="E29" s="5"/>
      <c r="F29" s="5"/>
      <c r="H29" s="6" t="s">
        <v>509</v>
      </c>
      <c r="I29" s="6" t="s">
        <v>367</v>
      </c>
    </row>
    <row r="30" spans="2:9" x14ac:dyDescent="0.25">
      <c r="B30" s="4">
        <v>19</v>
      </c>
      <c r="C30" s="4" t="s">
        <v>252</v>
      </c>
      <c r="D30" s="4">
        <v>63</v>
      </c>
      <c r="E30" s="5"/>
      <c r="F30" s="5"/>
      <c r="H30" s="14">
        <v>1</v>
      </c>
      <c r="I30" s="5"/>
    </row>
    <row r="31" spans="2:9" x14ac:dyDescent="0.25">
      <c r="B31" s="4">
        <v>20</v>
      </c>
      <c r="C31" s="4" t="s">
        <v>253</v>
      </c>
      <c r="D31" s="4">
        <v>86</v>
      </c>
      <c r="E31" s="5"/>
      <c r="F31" s="5"/>
      <c r="H31" s="14">
        <v>2</v>
      </c>
      <c r="I31" s="5"/>
    </row>
    <row r="32" spans="2:9" x14ac:dyDescent="0.25">
      <c r="B32" s="4">
        <v>21</v>
      </c>
      <c r="C32" s="4" t="s">
        <v>254</v>
      </c>
      <c r="D32" s="4">
        <v>89</v>
      </c>
      <c r="E32" s="5"/>
      <c r="F32" s="5"/>
      <c r="H32" s="14">
        <v>3</v>
      </c>
      <c r="I32" s="5"/>
    </row>
    <row r="33" spans="2:9" x14ac:dyDescent="0.25">
      <c r="B33" s="4">
        <v>22</v>
      </c>
      <c r="C33" s="4" t="s">
        <v>255</v>
      </c>
      <c r="D33" s="4">
        <v>99</v>
      </c>
      <c r="E33" s="5"/>
      <c r="F33" s="5"/>
      <c r="H33" s="14">
        <v>4</v>
      </c>
      <c r="I33" s="5"/>
    </row>
    <row r="34" spans="2:9" x14ac:dyDescent="0.25">
      <c r="B34" s="4">
        <v>23</v>
      </c>
      <c r="C34" s="4" t="s">
        <v>256</v>
      </c>
      <c r="D34" s="4">
        <v>51</v>
      </c>
      <c r="E34" s="5"/>
      <c r="F34" s="5"/>
      <c r="H34" s="14">
        <v>5</v>
      </c>
      <c r="I34" s="5"/>
    </row>
  </sheetData>
  <mergeCells count="5">
    <mergeCell ref="C7:K7"/>
    <mergeCell ref="C6:K6"/>
    <mergeCell ref="C5:K5"/>
    <mergeCell ref="C4:K4"/>
    <mergeCell ref="C3:K3"/>
  </mergeCells>
  <conditionalFormatting sqref="O4:Q5 P6:Q6 Q7">
    <cfRule type="cellIs" dxfId="0" priority="1" operator="equal">
      <formula>1</formula>
    </cfRule>
  </conditionalFormatting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7"/>
  <sheetViews>
    <sheetView topLeftCell="A19" zoomScale="70" zoomScaleNormal="70" workbookViewId="0">
      <selection activeCell="D51" sqref="D51"/>
    </sheetView>
  </sheetViews>
  <sheetFormatPr defaultRowHeight="15" x14ac:dyDescent="0.25"/>
  <cols>
    <col min="1" max="1" width="9.140625" style="7"/>
    <col min="2" max="3" width="14" style="7" bestFit="1" customWidth="1"/>
    <col min="4" max="4" width="17" style="7" bestFit="1" customWidth="1"/>
    <col min="5" max="7" width="9.140625" style="7"/>
    <col min="8" max="8" width="14.7109375" style="7" bestFit="1" customWidth="1"/>
    <col min="9" max="9" width="9.140625" style="7"/>
    <col min="10" max="10" width="14.7109375" style="7" bestFit="1" customWidth="1"/>
    <col min="11" max="16384" width="9.140625" style="7"/>
  </cols>
  <sheetData>
    <row r="2" spans="1:14" x14ac:dyDescent="0.25">
      <c r="A2" s="17">
        <v>1</v>
      </c>
      <c r="B2" s="18"/>
      <c r="C2" s="18"/>
      <c r="D2" s="18"/>
      <c r="E2" s="19"/>
      <c r="G2" s="17" t="s">
        <v>378</v>
      </c>
      <c r="H2" s="18"/>
      <c r="I2" s="18"/>
      <c r="J2" s="18"/>
      <c r="K2" s="18"/>
      <c r="L2" s="18"/>
      <c r="M2" s="18"/>
      <c r="N2" s="19"/>
    </row>
    <row r="3" spans="1:14" x14ac:dyDescent="0.25">
      <c r="A3" s="20"/>
      <c r="B3" s="21" t="s">
        <v>60</v>
      </c>
      <c r="C3" s="21">
        <f>Függvények!D7</f>
        <v>0</v>
      </c>
      <c r="D3" s="21">
        <f>IF(B3=C3,1,0)</f>
        <v>0</v>
      </c>
      <c r="E3" s="22"/>
      <c r="G3" s="20"/>
      <c r="H3" s="21">
        <v>52</v>
      </c>
      <c r="I3" s="21"/>
      <c r="J3" s="21">
        <f>'F1'!M4</f>
        <v>0</v>
      </c>
      <c r="K3" s="21"/>
      <c r="L3" s="21">
        <f>IF(H3=J3,1,0)</f>
        <v>0</v>
      </c>
      <c r="M3" s="21"/>
      <c r="N3" s="22"/>
    </row>
    <row r="4" spans="1:14" x14ac:dyDescent="0.25">
      <c r="A4" s="20"/>
      <c r="B4" s="21" t="s">
        <v>45</v>
      </c>
      <c r="C4" s="21">
        <f>Függvények!D8</f>
        <v>0</v>
      </c>
      <c r="D4" s="21">
        <f t="shared" ref="D4:D12" si="0">IF(B4=C4,1,0)</f>
        <v>0</v>
      </c>
      <c r="E4" s="22"/>
      <c r="G4" s="20"/>
      <c r="H4" s="21" t="s">
        <v>149</v>
      </c>
      <c r="I4" s="21"/>
      <c r="J4" s="21">
        <f>'F1'!M5</f>
        <v>0</v>
      </c>
      <c r="K4" s="21"/>
      <c r="L4" s="21">
        <f t="shared" ref="K4:L8" si="1">IF(H4=J4,1,0)</f>
        <v>0</v>
      </c>
      <c r="M4" s="21"/>
      <c r="N4" s="22"/>
    </row>
    <row r="5" spans="1:14" x14ac:dyDescent="0.25">
      <c r="A5" s="20"/>
      <c r="B5" s="21" t="s">
        <v>58</v>
      </c>
      <c r="C5" s="21">
        <f>Függvények!D9</f>
        <v>0</v>
      </c>
      <c r="D5" s="21">
        <f t="shared" si="0"/>
        <v>0</v>
      </c>
      <c r="E5" s="22"/>
      <c r="G5" s="20"/>
      <c r="H5" s="21" t="s">
        <v>104</v>
      </c>
      <c r="I5" s="21"/>
      <c r="J5" s="21">
        <f>'F1'!M6</f>
        <v>0</v>
      </c>
      <c r="K5" s="21"/>
      <c r="L5" s="21">
        <f t="shared" si="1"/>
        <v>0</v>
      </c>
      <c r="M5" s="21"/>
      <c r="N5" s="22"/>
    </row>
    <row r="6" spans="1:14" x14ac:dyDescent="0.25">
      <c r="A6" s="20"/>
      <c r="B6" s="21" t="s">
        <v>54</v>
      </c>
      <c r="C6" s="21">
        <f>Függvények!D10</f>
        <v>0</v>
      </c>
      <c r="D6" s="21">
        <f t="shared" si="0"/>
        <v>0</v>
      </c>
      <c r="E6" s="22"/>
      <c r="G6" s="20"/>
      <c r="H6" s="21" t="s">
        <v>103</v>
      </c>
      <c r="I6" s="21"/>
      <c r="J6" s="21">
        <f>'F1'!M7</f>
        <v>0</v>
      </c>
      <c r="K6" s="21"/>
      <c r="L6" s="21">
        <f t="shared" si="1"/>
        <v>0</v>
      </c>
      <c r="M6" s="21"/>
      <c r="N6" s="22"/>
    </row>
    <row r="7" spans="1:14" x14ac:dyDescent="0.25">
      <c r="A7" s="20"/>
      <c r="B7" s="21" t="s">
        <v>57</v>
      </c>
      <c r="C7" s="21">
        <f>Függvények!D11</f>
        <v>0</v>
      </c>
      <c r="D7" s="21">
        <f t="shared" si="0"/>
        <v>0</v>
      </c>
      <c r="E7" s="22"/>
      <c r="G7" s="20">
        <v>10032</v>
      </c>
      <c r="H7" s="21" t="s">
        <v>205</v>
      </c>
      <c r="I7" s="21">
        <f>'F1'!L8</f>
        <v>0</v>
      </c>
      <c r="J7" s="21">
        <f>'F1'!M8</f>
        <v>0</v>
      </c>
      <c r="K7" s="21">
        <f t="shared" si="1"/>
        <v>0</v>
      </c>
      <c r="L7" s="21">
        <f t="shared" si="1"/>
        <v>0</v>
      </c>
      <c r="M7" s="21"/>
      <c r="N7" s="22"/>
    </row>
    <row r="8" spans="1:14" x14ac:dyDescent="0.25">
      <c r="A8" s="20"/>
      <c r="B8" s="21" t="s">
        <v>59</v>
      </c>
      <c r="C8" s="21">
        <f>Függvények!D12</f>
        <v>0</v>
      </c>
      <c r="D8" s="21">
        <f t="shared" si="0"/>
        <v>0</v>
      </c>
      <c r="E8" s="22"/>
      <c r="G8" s="20"/>
      <c r="H8" s="21" t="s">
        <v>184</v>
      </c>
      <c r="I8" s="21"/>
      <c r="J8" s="21">
        <f>'F1'!M9</f>
        <v>0</v>
      </c>
      <c r="K8" s="21"/>
      <c r="L8" s="21">
        <f t="shared" si="1"/>
        <v>0</v>
      </c>
      <c r="M8" s="21"/>
      <c r="N8" s="22"/>
    </row>
    <row r="9" spans="1:14" x14ac:dyDescent="0.25">
      <c r="A9" s="20"/>
      <c r="B9" s="21" t="s">
        <v>46</v>
      </c>
      <c r="C9" s="21">
        <f>Függvények!D13</f>
        <v>0</v>
      </c>
      <c r="D9" s="21">
        <f t="shared" si="0"/>
        <v>0</v>
      </c>
      <c r="E9" s="22"/>
      <c r="G9" s="20"/>
      <c r="H9" s="21"/>
      <c r="I9" s="21"/>
      <c r="J9" s="21"/>
      <c r="K9" s="21"/>
      <c r="L9" s="21"/>
      <c r="M9" s="21"/>
      <c r="N9" s="22"/>
    </row>
    <row r="10" spans="1:14" x14ac:dyDescent="0.25">
      <c r="A10" s="20"/>
      <c r="B10" s="21" t="s">
        <v>52</v>
      </c>
      <c r="C10" s="21">
        <f>Függvények!D14</f>
        <v>0</v>
      </c>
      <c r="D10" s="21">
        <f t="shared" si="0"/>
        <v>0</v>
      </c>
      <c r="E10" s="22"/>
      <c r="G10" s="20"/>
      <c r="H10" s="21"/>
      <c r="I10" s="21"/>
      <c r="J10" s="21"/>
      <c r="K10" s="21"/>
      <c r="L10" s="21">
        <v>14</v>
      </c>
      <c r="M10" s="21"/>
      <c r="N10" s="22"/>
    </row>
    <row r="11" spans="1:14" x14ac:dyDescent="0.25">
      <c r="A11" s="20"/>
      <c r="B11" s="21" t="s">
        <v>38</v>
      </c>
      <c r="C11" s="21">
        <f>Függvények!D15</f>
        <v>0</v>
      </c>
      <c r="D11" s="21">
        <f t="shared" si="0"/>
        <v>0</v>
      </c>
      <c r="E11" s="22"/>
      <c r="G11" s="20"/>
      <c r="H11" s="21"/>
      <c r="I11" s="21"/>
      <c r="J11" s="21"/>
      <c r="K11" s="21"/>
      <c r="L11" s="23">
        <f>SUM(L3:L8,K7)*2</f>
        <v>0</v>
      </c>
      <c r="M11" s="21"/>
      <c r="N11" s="22"/>
    </row>
    <row r="12" spans="1:14" x14ac:dyDescent="0.25">
      <c r="A12" s="20"/>
      <c r="B12" s="21" t="s">
        <v>27</v>
      </c>
      <c r="C12" s="21">
        <f>Függvények!D16</f>
        <v>0</v>
      </c>
      <c r="D12" s="21">
        <f t="shared" si="0"/>
        <v>0</v>
      </c>
      <c r="E12" s="22"/>
      <c r="G12" s="20"/>
      <c r="H12" s="21"/>
      <c r="I12" s="21"/>
      <c r="J12" s="21"/>
      <c r="K12" s="21"/>
      <c r="L12" s="21"/>
      <c r="M12" s="21"/>
      <c r="N12" s="22"/>
    </row>
    <row r="13" spans="1:14" x14ac:dyDescent="0.25">
      <c r="A13" s="20"/>
      <c r="B13" s="21"/>
      <c r="C13" s="21"/>
      <c r="D13" s="21"/>
      <c r="E13" s="22"/>
      <c r="G13" s="20"/>
      <c r="H13" s="21"/>
      <c r="I13" s="21"/>
      <c r="J13" s="21"/>
      <c r="K13" s="21"/>
      <c r="L13" s="21"/>
      <c r="M13" s="21"/>
      <c r="N13" s="22"/>
    </row>
    <row r="14" spans="1:14" x14ac:dyDescent="0.25">
      <c r="A14" s="20"/>
      <c r="B14" s="21"/>
      <c r="C14" s="21"/>
      <c r="D14" s="21"/>
      <c r="E14" s="22"/>
      <c r="G14" s="24"/>
      <c r="H14" s="25"/>
      <c r="I14" s="25"/>
      <c r="J14" s="25"/>
      <c r="K14" s="25"/>
      <c r="L14" s="25"/>
      <c r="M14" s="25"/>
      <c r="N14" s="26"/>
    </row>
    <row r="15" spans="1:14" x14ac:dyDescent="0.25">
      <c r="A15" s="20"/>
      <c r="B15" s="21"/>
      <c r="C15" s="21"/>
      <c r="D15" s="21">
        <v>10</v>
      </c>
      <c r="E15" s="22"/>
    </row>
    <row r="16" spans="1:14" x14ac:dyDescent="0.25">
      <c r="A16" s="20"/>
      <c r="B16" s="21"/>
      <c r="C16" s="21"/>
      <c r="D16" s="23">
        <f>SUM(D3:D12)</f>
        <v>0</v>
      </c>
      <c r="E16" s="22"/>
    </row>
    <row r="17" spans="1:15" x14ac:dyDescent="0.25">
      <c r="A17" s="20"/>
      <c r="B17" s="21"/>
      <c r="C17" s="21"/>
      <c r="D17" s="21"/>
      <c r="E17" s="22"/>
    </row>
    <row r="18" spans="1:15" x14ac:dyDescent="0.25">
      <c r="A18" s="20"/>
      <c r="B18" s="21"/>
      <c r="C18" s="21"/>
      <c r="D18" s="21"/>
      <c r="E18" s="22"/>
    </row>
    <row r="19" spans="1:15" x14ac:dyDescent="0.25">
      <c r="A19" s="24"/>
      <c r="B19" s="25"/>
      <c r="C19" s="25"/>
      <c r="D19" s="25"/>
      <c r="E19" s="26"/>
    </row>
    <row r="22" spans="1:15" x14ac:dyDescent="0.25">
      <c r="B22" s="17" t="s">
        <v>379</v>
      </c>
      <c r="C22" s="18"/>
      <c r="D22" s="18"/>
      <c r="E22" s="18"/>
      <c r="F22" s="18"/>
      <c r="G22" s="18"/>
      <c r="H22" s="18"/>
      <c r="I22" s="19"/>
      <c r="K22" s="17" t="s">
        <v>396</v>
      </c>
      <c r="L22" s="18"/>
      <c r="M22" s="18"/>
      <c r="N22" s="18"/>
      <c r="O22" s="19"/>
    </row>
    <row r="23" spans="1:15" x14ac:dyDescent="0.25">
      <c r="B23" s="20"/>
      <c r="C23" s="21"/>
      <c r="D23" s="21"/>
      <c r="E23" s="21"/>
      <c r="F23" s="21"/>
      <c r="G23" s="21"/>
      <c r="H23" s="21"/>
      <c r="I23" s="22"/>
      <c r="K23" s="20">
        <v>12</v>
      </c>
      <c r="L23" s="21">
        <f>'F3'!R4</f>
        <v>0</v>
      </c>
      <c r="M23" s="21">
        <f>IF(K23=L23,1,0)</f>
        <v>0</v>
      </c>
      <c r="N23" s="21"/>
      <c r="O23" s="22"/>
    </row>
    <row r="24" spans="1:15" x14ac:dyDescent="0.25">
      <c r="B24" s="20">
        <v>3</v>
      </c>
      <c r="C24" s="21">
        <v>250000</v>
      </c>
      <c r="D24" s="21">
        <f>'F2'!F13</f>
        <v>0</v>
      </c>
      <c r="E24" s="21">
        <f>'F2'!H13</f>
        <v>0</v>
      </c>
      <c r="F24" s="21">
        <f>IF(B24=D24,1,)</f>
        <v>0</v>
      </c>
      <c r="G24" s="21">
        <f>IF(C24=E24,1,)</f>
        <v>0</v>
      </c>
      <c r="H24" s="21"/>
      <c r="I24" s="22"/>
      <c r="K24" s="20">
        <v>1239</v>
      </c>
      <c r="L24" s="21">
        <f>'F3'!R5</f>
        <v>0</v>
      </c>
      <c r="M24" s="21">
        <f t="shared" ref="M24:M26" si="2">IF(K24=L24,1,0)</f>
        <v>0</v>
      </c>
      <c r="N24" s="21"/>
      <c r="O24" s="22"/>
    </row>
    <row r="25" spans="1:15" x14ac:dyDescent="0.25">
      <c r="B25" s="20">
        <v>1</v>
      </c>
      <c r="C25" s="21">
        <v>120000</v>
      </c>
      <c r="D25" s="21">
        <f>'F2'!F162</f>
        <v>0</v>
      </c>
      <c r="E25" s="21">
        <f>'F2'!H162</f>
        <v>0</v>
      </c>
      <c r="F25" s="21">
        <f>IF(B25=D25,1,)</f>
        <v>0</v>
      </c>
      <c r="G25" s="21">
        <f>IF(C25=E25,1,)</f>
        <v>0</v>
      </c>
      <c r="H25" s="21"/>
      <c r="I25" s="22"/>
      <c r="K25" s="20" t="s">
        <v>393</v>
      </c>
      <c r="L25" s="21">
        <f>'F3'!R6</f>
        <v>0</v>
      </c>
      <c r="M25" s="21">
        <f t="shared" si="2"/>
        <v>0</v>
      </c>
      <c r="N25" s="21"/>
      <c r="O25" s="22"/>
    </row>
    <row r="26" spans="1:15" x14ac:dyDescent="0.25">
      <c r="B26" s="20"/>
      <c r="C26" s="21"/>
      <c r="D26" s="21"/>
      <c r="E26" s="21"/>
      <c r="F26" s="21"/>
      <c r="G26" s="21"/>
      <c r="H26" s="21">
        <f>SUM(F24:G25)</f>
        <v>0</v>
      </c>
      <c r="I26" s="22"/>
      <c r="K26" s="20" t="s">
        <v>390</v>
      </c>
      <c r="L26" s="21">
        <f>'F3'!R7</f>
        <v>0</v>
      </c>
      <c r="M26" s="21">
        <f t="shared" si="2"/>
        <v>0</v>
      </c>
      <c r="N26" s="21"/>
      <c r="O26" s="22"/>
    </row>
    <row r="27" spans="1:15" x14ac:dyDescent="0.25">
      <c r="B27" s="20"/>
      <c r="C27" s="21"/>
      <c r="D27" s="21"/>
      <c r="E27" s="21"/>
      <c r="F27" s="21"/>
      <c r="G27" s="21"/>
      <c r="H27" s="21"/>
      <c r="I27" s="22"/>
      <c r="K27" s="20"/>
      <c r="L27" s="21"/>
      <c r="M27" s="21"/>
      <c r="N27" s="21"/>
      <c r="O27" s="22"/>
    </row>
    <row r="28" spans="1:15" x14ac:dyDescent="0.25">
      <c r="B28" s="20"/>
      <c r="C28" s="21">
        <v>41</v>
      </c>
      <c r="D28" s="21"/>
      <c r="E28" s="21">
        <f>'F2'!K13</f>
        <v>0</v>
      </c>
      <c r="F28" s="21"/>
      <c r="G28" s="21">
        <f>IF(C28=E28,1,0)</f>
        <v>0</v>
      </c>
      <c r="H28" s="21"/>
      <c r="I28" s="22"/>
      <c r="K28" s="20"/>
      <c r="L28" s="21"/>
      <c r="M28" s="21">
        <v>8</v>
      </c>
      <c r="N28" s="21"/>
      <c r="O28" s="22"/>
    </row>
    <row r="29" spans="1:15" x14ac:dyDescent="0.25">
      <c r="B29" s="20"/>
      <c r="C29" s="21">
        <v>26</v>
      </c>
      <c r="D29" s="21"/>
      <c r="E29" s="21">
        <f>'F2'!K15</f>
        <v>0</v>
      </c>
      <c r="F29" s="21"/>
      <c r="G29" s="21">
        <f>IF(C29=E29,1,0)</f>
        <v>0</v>
      </c>
      <c r="H29" s="21"/>
      <c r="I29" s="22"/>
      <c r="K29" s="20"/>
      <c r="L29" s="21"/>
      <c r="M29" s="23">
        <f>SUM(M23:M26)*2</f>
        <v>0</v>
      </c>
      <c r="N29" s="21"/>
      <c r="O29" s="22"/>
    </row>
    <row r="30" spans="1:15" x14ac:dyDescent="0.25">
      <c r="B30" s="20"/>
      <c r="C30" s="21"/>
      <c r="D30" s="21"/>
      <c r="E30" s="21"/>
      <c r="F30" s="21"/>
      <c r="G30" s="21"/>
      <c r="H30" s="21">
        <f>SUM(G28:G29)*2</f>
        <v>0</v>
      </c>
      <c r="I30" s="22"/>
      <c r="K30" s="20"/>
      <c r="L30" s="21"/>
      <c r="M30" s="21"/>
      <c r="N30" s="21"/>
      <c r="O30" s="22"/>
    </row>
    <row r="31" spans="1:15" x14ac:dyDescent="0.25">
      <c r="B31" s="20"/>
      <c r="C31" s="21"/>
      <c r="D31" s="21"/>
      <c r="E31" s="21"/>
      <c r="F31" s="21"/>
      <c r="G31" s="21"/>
      <c r="H31" s="21"/>
      <c r="I31" s="22"/>
      <c r="K31" s="24"/>
      <c r="L31" s="25"/>
      <c r="M31" s="25"/>
      <c r="N31" s="25"/>
      <c r="O31" s="26"/>
    </row>
    <row r="32" spans="1:15" x14ac:dyDescent="0.25">
      <c r="B32" s="20"/>
      <c r="C32" s="21"/>
      <c r="D32" s="21"/>
      <c r="E32" s="21"/>
      <c r="F32" s="21"/>
      <c r="G32" s="21"/>
      <c r="H32" s="21"/>
      <c r="I32" s="22"/>
    </row>
    <row r="33" spans="2:22" x14ac:dyDescent="0.25">
      <c r="B33" s="20"/>
      <c r="C33" s="21">
        <v>250000</v>
      </c>
      <c r="D33" s="21"/>
      <c r="E33" s="21">
        <f>'F2'!M7</f>
        <v>0</v>
      </c>
      <c r="F33" s="21"/>
      <c r="G33" s="21">
        <f>IF(C33=E33,1,0)</f>
        <v>0</v>
      </c>
      <c r="H33" s="21"/>
      <c r="I33" s="22"/>
    </row>
    <row r="34" spans="2:22" x14ac:dyDescent="0.25">
      <c r="B34" s="20"/>
      <c r="C34" s="21" t="s">
        <v>329</v>
      </c>
      <c r="D34" s="21"/>
      <c r="E34" s="21">
        <f>'F2'!M8</f>
        <v>0</v>
      </c>
      <c r="F34" s="21"/>
      <c r="G34" s="21">
        <f t="shared" ref="G34:G35" si="3">IF(C34=E34,1,0)</f>
        <v>0</v>
      </c>
      <c r="H34" s="21"/>
      <c r="I34" s="22"/>
    </row>
    <row r="35" spans="2:22" x14ac:dyDescent="0.25">
      <c r="B35" s="20"/>
      <c r="C35" s="21" t="s">
        <v>217</v>
      </c>
      <c r="D35" s="21"/>
      <c r="E35" s="21">
        <f>'F2'!M9</f>
        <v>0</v>
      </c>
      <c r="F35" s="21"/>
      <c r="G35" s="21">
        <f t="shared" si="3"/>
        <v>0</v>
      </c>
      <c r="H35" s="21"/>
      <c r="I35" s="22"/>
    </row>
    <row r="36" spans="2:22" x14ac:dyDescent="0.25">
      <c r="B36" s="20"/>
      <c r="C36" s="21"/>
      <c r="D36" s="21"/>
      <c r="E36" s="21"/>
      <c r="F36" s="21"/>
      <c r="G36" s="21"/>
      <c r="H36" s="21">
        <f>SUM(G33:G35)*2</f>
        <v>0</v>
      </c>
      <c r="I36" s="22"/>
    </row>
    <row r="37" spans="2:22" x14ac:dyDescent="0.25">
      <c r="B37" s="20"/>
      <c r="C37" s="21"/>
      <c r="D37" s="21"/>
      <c r="E37" s="21"/>
      <c r="F37" s="21"/>
      <c r="G37" s="21"/>
      <c r="H37" s="21">
        <v>14</v>
      </c>
      <c r="I37" s="22"/>
    </row>
    <row r="38" spans="2:22" x14ac:dyDescent="0.25">
      <c r="B38" s="20"/>
      <c r="C38" s="21"/>
      <c r="D38" s="21"/>
      <c r="E38" s="21"/>
      <c r="F38" s="21"/>
      <c r="G38" s="21"/>
      <c r="H38" s="23">
        <f>SUM(H26,H30,H36)</f>
        <v>0</v>
      </c>
      <c r="I38" s="22"/>
    </row>
    <row r="39" spans="2:22" x14ac:dyDescent="0.25">
      <c r="B39" s="20"/>
      <c r="C39" s="21"/>
      <c r="D39" s="21"/>
      <c r="E39" s="21"/>
      <c r="F39" s="21"/>
      <c r="G39" s="21"/>
      <c r="H39" s="21"/>
      <c r="I39" s="22"/>
    </row>
    <row r="40" spans="2:22" x14ac:dyDescent="0.25">
      <c r="B40" s="24"/>
      <c r="C40" s="25"/>
      <c r="D40" s="25"/>
      <c r="E40" s="25"/>
      <c r="F40" s="25"/>
      <c r="G40" s="25"/>
      <c r="H40" s="25"/>
      <c r="I40" s="26"/>
    </row>
    <row r="43" spans="2:22" x14ac:dyDescent="0.25">
      <c r="B43" s="17" t="s">
        <v>507</v>
      </c>
      <c r="C43" s="18"/>
      <c r="D43" s="18"/>
      <c r="E43" s="18"/>
      <c r="F43" s="18"/>
      <c r="G43" s="19"/>
      <c r="J43" s="17" t="s">
        <v>520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</row>
    <row r="44" spans="2:22" x14ac:dyDescent="0.25">
      <c r="B44" s="20"/>
      <c r="C44" s="21"/>
      <c r="D44" s="21"/>
      <c r="E44" s="21"/>
      <c r="F44" s="21"/>
      <c r="G44" s="22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</row>
    <row r="45" spans="2:22" x14ac:dyDescent="0.25">
      <c r="B45" s="20"/>
      <c r="C45" s="32">
        <f>'F4'!C11</f>
        <v>0</v>
      </c>
      <c r="D45" s="32">
        <f ca="1">TODAY()</f>
        <v>44656</v>
      </c>
      <c r="E45" s="21">
        <f ca="1">IF(C45=D45,1,0)</f>
        <v>0</v>
      </c>
      <c r="F45" s="21"/>
      <c r="G45" s="22"/>
      <c r="J45" s="20">
        <f>'F5'!H12</f>
        <v>0</v>
      </c>
      <c r="K45" s="21">
        <f>'F5'!I12</f>
        <v>0</v>
      </c>
      <c r="L45" s="21"/>
      <c r="M45" s="21">
        <f>'F5'!E12</f>
        <v>0</v>
      </c>
      <c r="N45" s="21">
        <f>'F5'!E34</f>
        <v>0</v>
      </c>
      <c r="O45" s="21"/>
      <c r="P45" s="21">
        <v>3</v>
      </c>
      <c r="Q45" s="21">
        <v>2</v>
      </c>
      <c r="R45" s="21"/>
      <c r="S45" s="21">
        <f>IF(AND(J45=0,K45=1,J46=85,K46=5),1,0)</f>
        <v>0</v>
      </c>
      <c r="T45" s="21">
        <f>IF(M45=P45,1,0)</f>
        <v>0</v>
      </c>
      <c r="U45" s="21">
        <f>IF(N45=Q45,1,0)</f>
        <v>0</v>
      </c>
      <c r="V45" s="22"/>
    </row>
    <row r="46" spans="2:22" x14ac:dyDescent="0.25">
      <c r="B46" s="20"/>
      <c r="C46" s="21"/>
      <c r="D46" s="21"/>
      <c r="E46" s="21"/>
      <c r="F46" s="21"/>
      <c r="G46" s="22"/>
      <c r="J46" s="20">
        <f>'F5'!H16</f>
        <v>0</v>
      </c>
      <c r="K46" s="21">
        <f>'F5'!I16</f>
        <v>0</v>
      </c>
      <c r="L46" s="21"/>
      <c r="M46" s="21">
        <f>'F5'!F12</f>
        <v>0</v>
      </c>
      <c r="N46" s="21">
        <f>'F5'!F34</f>
        <v>0</v>
      </c>
      <c r="O46" s="21"/>
      <c r="P46" s="21" t="s">
        <v>513</v>
      </c>
      <c r="Q46" s="21" t="s">
        <v>512</v>
      </c>
      <c r="R46" s="21"/>
      <c r="S46" s="21"/>
      <c r="T46" s="21">
        <f>IF(M46=P46,1,0)</f>
        <v>0</v>
      </c>
      <c r="U46" s="21">
        <f>IF(N46=Q46,1,0)</f>
        <v>0</v>
      </c>
      <c r="V46" s="22"/>
    </row>
    <row r="47" spans="2:22" x14ac:dyDescent="0.25">
      <c r="B47" s="20"/>
      <c r="C47" s="21">
        <f>'F4'!E16</f>
        <v>0</v>
      </c>
      <c r="D47" s="21">
        <v>1966</v>
      </c>
      <c r="E47" s="21">
        <f>IF(C47=D47,1,)</f>
        <v>0</v>
      </c>
      <c r="F47" s="21"/>
      <c r="G47" s="22"/>
      <c r="J47" s="20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</row>
    <row r="48" spans="2:22" x14ac:dyDescent="0.25">
      <c r="B48" s="20"/>
      <c r="C48" s="21">
        <f>'F4'!E115</f>
        <v>0</v>
      </c>
      <c r="D48" s="21">
        <v>1967</v>
      </c>
      <c r="E48" s="21">
        <f>IF(C48=D48,1,)</f>
        <v>0</v>
      </c>
      <c r="F48" s="21"/>
      <c r="G48" s="22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</row>
    <row r="49" spans="2:22" x14ac:dyDescent="0.25">
      <c r="B49" s="20"/>
      <c r="C49" s="21"/>
      <c r="D49" s="21"/>
      <c r="E49" s="21"/>
      <c r="F49" s="21"/>
      <c r="G49" s="22"/>
      <c r="J49" s="20">
        <f>'F5'!H21</f>
        <v>0</v>
      </c>
      <c r="K49" s="21">
        <f>'F5'!I21</f>
        <v>0</v>
      </c>
      <c r="L49" s="21"/>
      <c r="M49" s="21">
        <f>'F5'!I30</f>
        <v>0</v>
      </c>
      <c r="N49" s="21">
        <v>4</v>
      </c>
      <c r="O49" s="21"/>
      <c r="P49" s="21"/>
      <c r="Q49" s="21"/>
      <c r="R49" s="21"/>
      <c r="S49" s="21">
        <f>IF(AND(J49=1,K49="Elégtelen",J50=5,K50="Jeles"),1,0)</f>
        <v>0</v>
      </c>
      <c r="T49" s="21">
        <f>IF(M49=N49,1,0)</f>
        <v>0</v>
      </c>
      <c r="U49" s="21"/>
      <c r="V49" s="22"/>
    </row>
    <row r="50" spans="2:22" x14ac:dyDescent="0.25">
      <c r="B50" s="20"/>
      <c r="C50" s="21">
        <f>'F4'!F16</f>
        <v>0</v>
      </c>
      <c r="D50" s="21">
        <f ca="1">YEAR(TODAY())-D47</f>
        <v>56</v>
      </c>
      <c r="E50" s="21">
        <f t="shared" ref="E50:E59" ca="1" si="4">IF(C50=D50,1,)</f>
        <v>0</v>
      </c>
      <c r="F50" s="21"/>
      <c r="G50" s="22"/>
      <c r="J50" s="20">
        <f>'F5'!H25</f>
        <v>0</v>
      </c>
      <c r="K50" s="21">
        <f>'F5'!I25</f>
        <v>0</v>
      </c>
      <c r="L50" s="21"/>
      <c r="M50" s="21">
        <f>'F5'!I34</f>
        <v>0</v>
      </c>
      <c r="N50" s="21">
        <v>5</v>
      </c>
      <c r="O50" s="21"/>
      <c r="P50" s="21"/>
      <c r="Q50" s="21"/>
      <c r="R50" s="21"/>
      <c r="S50" s="21"/>
      <c r="T50" s="21">
        <f>IF(M50=N50,1,0)</f>
        <v>0</v>
      </c>
      <c r="U50" s="21"/>
      <c r="V50" s="22"/>
    </row>
    <row r="51" spans="2:22" x14ac:dyDescent="0.25">
      <c r="B51" s="20"/>
      <c r="C51" s="21">
        <f>'F4'!F115</f>
        <v>0</v>
      </c>
      <c r="D51" s="21">
        <f ca="1">YEAR(TODAY())-D48</f>
        <v>55</v>
      </c>
      <c r="E51" s="21">
        <f t="shared" ca="1" si="4"/>
        <v>0</v>
      </c>
      <c r="F51" s="21"/>
      <c r="G51" s="22"/>
      <c r="J51" s="20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</row>
    <row r="52" spans="2:22" x14ac:dyDescent="0.25">
      <c r="B52" s="20"/>
      <c r="C52" s="21"/>
      <c r="D52" s="21"/>
      <c r="E52" s="21"/>
      <c r="F52" s="21"/>
      <c r="G52" s="22"/>
      <c r="J52" s="20"/>
      <c r="K52" s="21"/>
      <c r="L52" s="21"/>
      <c r="M52" s="21">
        <f>'F5'!M7</f>
        <v>0</v>
      </c>
      <c r="N52" s="5" t="s">
        <v>245</v>
      </c>
      <c r="O52" s="21"/>
      <c r="P52" s="21"/>
      <c r="Q52" s="21"/>
      <c r="R52" s="21"/>
      <c r="S52" s="21"/>
      <c r="T52" s="21">
        <f>IF(M52=N52,1,0)</f>
        <v>0</v>
      </c>
      <c r="U52" s="21">
        <f>T52*2</f>
        <v>0</v>
      </c>
      <c r="V52" s="22"/>
    </row>
    <row r="53" spans="2:22" x14ac:dyDescent="0.25">
      <c r="B53" s="20"/>
      <c r="C53" s="21">
        <f>'F4'!H16</f>
        <v>0</v>
      </c>
      <c r="D53" s="21" t="s">
        <v>369</v>
      </c>
      <c r="E53" s="21">
        <f t="shared" si="4"/>
        <v>0</v>
      </c>
      <c r="F53" s="21"/>
      <c r="G53" s="22"/>
      <c r="J53" s="20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</row>
    <row r="54" spans="2:22" x14ac:dyDescent="0.25">
      <c r="B54" s="20"/>
      <c r="C54" s="21">
        <f>'F4'!H115</f>
        <v>0</v>
      </c>
      <c r="D54" s="21" t="s">
        <v>218</v>
      </c>
      <c r="E54" s="21">
        <f t="shared" si="4"/>
        <v>0</v>
      </c>
      <c r="F54" s="21"/>
      <c r="G54" s="22"/>
      <c r="J54" s="20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</row>
    <row r="55" spans="2:22" x14ac:dyDescent="0.25">
      <c r="B55" s="20"/>
      <c r="C55" s="21"/>
      <c r="D55" s="21"/>
      <c r="E55" s="21"/>
      <c r="F55" s="21"/>
      <c r="G55" s="22"/>
      <c r="J55" s="20"/>
      <c r="K55" s="21"/>
      <c r="L55" s="21"/>
      <c r="M55" s="21"/>
      <c r="N55" s="21"/>
      <c r="O55" s="21"/>
      <c r="P55" s="21"/>
      <c r="Q55" s="21"/>
      <c r="R55" s="21"/>
      <c r="S55" s="21"/>
      <c r="T55" s="21">
        <v>8</v>
      </c>
      <c r="U55" s="21"/>
      <c r="V55" s="22"/>
    </row>
    <row r="56" spans="2:22" x14ac:dyDescent="0.25">
      <c r="B56" s="20"/>
      <c r="C56" s="21">
        <f>'F4'!I16</f>
        <v>0</v>
      </c>
      <c r="D56" s="21" t="s">
        <v>402</v>
      </c>
      <c r="E56" s="21">
        <f t="shared" si="4"/>
        <v>0</v>
      </c>
      <c r="F56" s="21"/>
      <c r="G56" s="22"/>
      <c r="J56" s="20"/>
      <c r="K56" s="21"/>
      <c r="L56" s="21"/>
      <c r="M56" s="21"/>
      <c r="N56" s="21"/>
      <c r="O56" s="21"/>
      <c r="P56" s="21"/>
      <c r="Q56" s="21"/>
      <c r="R56" s="21"/>
      <c r="S56" s="21"/>
      <c r="T56" s="23">
        <f>SUM(S45:U45,T46:U46,S49:T49,T50,U529)</f>
        <v>0</v>
      </c>
      <c r="U56" s="21"/>
      <c r="V56" s="22"/>
    </row>
    <row r="57" spans="2:22" x14ac:dyDescent="0.25">
      <c r="B57" s="20"/>
      <c r="C57" s="21">
        <f>'F4'!I115</f>
        <v>0</v>
      </c>
      <c r="D57" s="21" t="s">
        <v>401</v>
      </c>
      <c r="E57" s="21">
        <f t="shared" si="4"/>
        <v>0</v>
      </c>
      <c r="F57" s="21"/>
      <c r="G57" s="22"/>
      <c r="J57" s="20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</row>
    <row r="58" spans="2:22" x14ac:dyDescent="0.25">
      <c r="B58" s="20"/>
      <c r="C58" s="21"/>
      <c r="D58" s="21"/>
      <c r="E58" s="21"/>
      <c r="F58" s="21"/>
      <c r="G58" s="22"/>
      <c r="J58" s="20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</row>
    <row r="59" spans="2:22" x14ac:dyDescent="0.25">
      <c r="B59" s="20"/>
      <c r="C59" s="21">
        <f>'F4'!M9</f>
        <v>0</v>
      </c>
      <c r="D59" s="21" t="s">
        <v>256</v>
      </c>
      <c r="E59" s="21">
        <f t="shared" si="4"/>
        <v>0</v>
      </c>
      <c r="F59" s="21">
        <f>E59*3</f>
        <v>0</v>
      </c>
      <c r="G59" s="22"/>
      <c r="J59" s="24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6"/>
    </row>
    <row r="60" spans="2:22" x14ac:dyDescent="0.25">
      <c r="B60" s="20"/>
      <c r="C60" s="21"/>
      <c r="D60" s="21"/>
      <c r="E60" s="21"/>
      <c r="F60" s="21"/>
      <c r="G60" s="22"/>
    </row>
    <row r="61" spans="2:22" x14ac:dyDescent="0.25">
      <c r="B61" s="20"/>
      <c r="C61" s="21"/>
      <c r="D61" s="21"/>
      <c r="E61" s="21">
        <v>12</v>
      </c>
      <c r="F61" s="21"/>
      <c r="G61" s="22"/>
    </row>
    <row r="62" spans="2:22" x14ac:dyDescent="0.25">
      <c r="B62" s="20"/>
      <c r="C62" s="21"/>
      <c r="D62" s="21"/>
      <c r="E62" s="23">
        <f ca="1">SUM(E45:E57,F59)</f>
        <v>0</v>
      </c>
      <c r="F62" s="21"/>
      <c r="G62" s="22"/>
    </row>
    <row r="63" spans="2:22" x14ac:dyDescent="0.25">
      <c r="B63" s="20"/>
      <c r="C63" s="21"/>
      <c r="D63" s="21"/>
      <c r="E63" s="21"/>
      <c r="F63" s="21"/>
      <c r="G63" s="22"/>
    </row>
    <row r="64" spans="2:22" x14ac:dyDescent="0.25">
      <c r="B64" s="20"/>
      <c r="C64" s="21"/>
      <c r="D64" s="21"/>
      <c r="E64" s="21"/>
      <c r="F64" s="21"/>
      <c r="G64" s="22"/>
    </row>
    <row r="65" spans="2:7" x14ac:dyDescent="0.25">
      <c r="B65" s="20"/>
      <c r="C65" s="21"/>
      <c r="D65" s="21"/>
      <c r="E65" s="21"/>
      <c r="F65" s="21"/>
      <c r="G65" s="22"/>
    </row>
    <row r="66" spans="2:7" x14ac:dyDescent="0.25">
      <c r="B66" s="20"/>
      <c r="C66" s="21"/>
      <c r="D66" s="21"/>
      <c r="E66" s="21"/>
      <c r="F66" s="21"/>
      <c r="G66" s="22"/>
    </row>
    <row r="67" spans="2:7" x14ac:dyDescent="0.25">
      <c r="B67" s="24"/>
      <c r="C67" s="25"/>
      <c r="D67" s="25"/>
      <c r="E67" s="25"/>
      <c r="F67" s="25"/>
      <c r="G67" s="26"/>
    </row>
  </sheetData>
  <sheetProtection algorithmName="SHA-512" hashValue="YCmouxh6AKGfVpfzhy5KqZmWfQRaWUC9NxZd8nPsgz5ycc5cpRgPxQhDUou5nTGrP21xThY50XUnbXKPBJNrNg==" saltValue="gy6LE9PDIb7A0F2dasczK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3"/>
  <sheetViews>
    <sheetView zoomScale="70" zoomScaleNormal="70" workbookViewId="0">
      <selection activeCell="E62" sqref="E62"/>
    </sheetView>
  </sheetViews>
  <sheetFormatPr defaultRowHeight="15" x14ac:dyDescent="0.25"/>
  <cols>
    <col min="1" max="1" width="9.140625" style="7"/>
    <col min="2" max="2" width="16.140625" style="7" customWidth="1"/>
    <col min="3" max="16384" width="9.140625" style="7"/>
  </cols>
  <sheetData>
    <row r="3" spans="2:2" x14ac:dyDescent="0.25">
      <c r="B3" s="7" t="s">
        <v>31</v>
      </c>
    </row>
    <row r="4" spans="2:2" x14ac:dyDescent="0.25">
      <c r="B4" s="7" t="s">
        <v>20</v>
      </c>
    </row>
    <row r="5" spans="2:2" x14ac:dyDescent="0.25">
      <c r="B5" s="7" t="s">
        <v>44</v>
      </c>
    </row>
    <row r="6" spans="2:2" x14ac:dyDescent="0.25">
      <c r="B6" s="7" t="s">
        <v>41</v>
      </c>
    </row>
    <row r="7" spans="2:2" x14ac:dyDescent="0.25">
      <c r="B7" s="7" t="s">
        <v>21</v>
      </c>
    </row>
    <row r="8" spans="2:2" x14ac:dyDescent="0.25">
      <c r="B8" s="7" t="s">
        <v>22</v>
      </c>
    </row>
    <row r="9" spans="2:2" x14ac:dyDescent="0.25">
      <c r="B9" s="7" t="s">
        <v>24</v>
      </c>
    </row>
    <row r="10" spans="2:2" x14ac:dyDescent="0.25">
      <c r="B10" s="7" t="s">
        <v>23</v>
      </c>
    </row>
    <row r="11" spans="2:2" x14ac:dyDescent="0.25">
      <c r="B11" s="7" t="s">
        <v>45</v>
      </c>
    </row>
    <row r="12" spans="2:2" x14ac:dyDescent="0.25">
      <c r="B12" s="7" t="s">
        <v>58</v>
      </c>
    </row>
    <row r="13" spans="2:2" x14ac:dyDescent="0.25">
      <c r="B13" s="7" t="s">
        <v>32</v>
      </c>
    </row>
    <row r="14" spans="2:2" x14ac:dyDescent="0.25">
      <c r="B14" s="7" t="s">
        <v>46</v>
      </c>
    </row>
    <row r="15" spans="2:2" x14ac:dyDescent="0.25">
      <c r="B15" s="7" t="s">
        <v>33</v>
      </c>
    </row>
    <row r="16" spans="2:2" x14ac:dyDescent="0.25">
      <c r="B16" s="7" t="s">
        <v>60</v>
      </c>
    </row>
    <row r="17" spans="2:2" x14ac:dyDescent="0.25">
      <c r="B17" s="7" t="s">
        <v>47</v>
      </c>
    </row>
    <row r="18" spans="2:2" x14ac:dyDescent="0.25">
      <c r="B18" s="7" t="s">
        <v>57</v>
      </c>
    </row>
    <row r="19" spans="2:2" x14ac:dyDescent="0.25">
      <c r="B19" s="7" t="s">
        <v>37</v>
      </c>
    </row>
    <row r="20" spans="2:2" x14ac:dyDescent="0.25">
      <c r="B20" s="7" t="s">
        <v>48</v>
      </c>
    </row>
    <row r="21" spans="2:2" x14ac:dyDescent="0.25">
      <c r="B21" s="7" t="s">
        <v>39</v>
      </c>
    </row>
    <row r="22" spans="2:2" x14ac:dyDescent="0.25">
      <c r="B22" s="7" t="s">
        <v>40</v>
      </c>
    </row>
    <row r="23" spans="2:2" x14ac:dyDescent="0.25">
      <c r="B23" s="7" t="s">
        <v>38</v>
      </c>
    </row>
    <row r="24" spans="2:2" x14ac:dyDescent="0.25">
      <c r="B24" s="7" t="s">
        <v>27</v>
      </c>
    </row>
    <row r="25" spans="2:2" x14ac:dyDescent="0.25">
      <c r="B25" s="7" t="s">
        <v>49</v>
      </c>
    </row>
    <row r="26" spans="2:2" x14ac:dyDescent="0.25">
      <c r="B26" s="7" t="s">
        <v>25</v>
      </c>
    </row>
    <row r="27" spans="2:2" x14ac:dyDescent="0.25">
      <c r="B27" s="7" t="s">
        <v>30</v>
      </c>
    </row>
    <row r="28" spans="2:2" x14ac:dyDescent="0.25">
      <c r="B28" s="7" t="s">
        <v>26</v>
      </c>
    </row>
    <row r="29" spans="2:2" x14ac:dyDescent="0.25">
      <c r="B29" s="7" t="s">
        <v>29</v>
      </c>
    </row>
    <row r="30" spans="2:2" x14ac:dyDescent="0.25">
      <c r="B30" s="7" t="s">
        <v>50</v>
      </c>
    </row>
    <row r="31" spans="2:2" x14ac:dyDescent="0.25">
      <c r="B31" s="7" t="s">
        <v>28</v>
      </c>
    </row>
    <row r="32" spans="2:2" x14ac:dyDescent="0.25">
      <c r="B32" s="7" t="s">
        <v>51</v>
      </c>
    </row>
    <row r="33" spans="2:2" x14ac:dyDescent="0.25">
      <c r="B33" s="7" t="s">
        <v>52</v>
      </c>
    </row>
    <row r="34" spans="2:2" x14ac:dyDescent="0.25">
      <c r="B34" s="7" t="s">
        <v>43</v>
      </c>
    </row>
    <row r="35" spans="2:2" x14ac:dyDescent="0.25">
      <c r="B35" s="7" t="s">
        <v>42</v>
      </c>
    </row>
    <row r="36" spans="2:2" x14ac:dyDescent="0.25">
      <c r="B36" s="7" t="s">
        <v>53</v>
      </c>
    </row>
    <row r="37" spans="2:2" x14ac:dyDescent="0.25">
      <c r="B37" s="7" t="s">
        <v>36</v>
      </c>
    </row>
    <row r="38" spans="2:2" x14ac:dyDescent="0.25">
      <c r="B38" s="7" t="s">
        <v>54</v>
      </c>
    </row>
    <row r="39" spans="2:2" x14ac:dyDescent="0.25">
      <c r="B39" s="7" t="s">
        <v>34</v>
      </c>
    </row>
    <row r="40" spans="2:2" x14ac:dyDescent="0.25">
      <c r="B40" s="7" t="s">
        <v>35</v>
      </c>
    </row>
    <row r="41" spans="2:2" x14ac:dyDescent="0.25">
      <c r="B41" s="7" t="s">
        <v>55</v>
      </c>
    </row>
    <row r="42" spans="2:2" x14ac:dyDescent="0.25">
      <c r="B42" s="7" t="s">
        <v>56</v>
      </c>
    </row>
    <row r="43" spans="2:2" x14ac:dyDescent="0.25">
      <c r="B43" s="7" t="s">
        <v>59</v>
      </c>
    </row>
  </sheetData>
  <sortState ref="B3:B43">
    <sortCondition ref="B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5"/>
  <sheetViews>
    <sheetView showRowColHeaders="0" zoomScale="130" zoomScaleNormal="130" workbookViewId="0">
      <selection activeCell="A2" sqref="A2"/>
    </sheetView>
  </sheetViews>
  <sheetFormatPr defaultRowHeight="21" x14ac:dyDescent="0.35"/>
  <cols>
    <col min="1" max="3" width="9.140625" style="36"/>
    <col min="4" max="4" width="18.140625" style="36" customWidth="1"/>
    <col min="5" max="5" width="9.140625" style="36"/>
    <col min="6" max="6" width="3.28515625" style="37" customWidth="1"/>
    <col min="7" max="7" width="9.140625" style="37"/>
    <col min="8" max="16384" width="9.140625" style="36"/>
  </cols>
  <sheetData>
    <row r="3" spans="3:8" x14ac:dyDescent="0.35">
      <c r="C3" s="36" t="s">
        <v>522</v>
      </c>
      <c r="D3" s="39">
        <f>Függvények!D4</f>
        <v>0</v>
      </c>
      <c r="E3" s="44"/>
      <c r="F3" s="41"/>
      <c r="G3" s="45"/>
    </row>
    <row r="5" spans="3:8" x14ac:dyDescent="0.35">
      <c r="D5" s="36" t="s">
        <v>523</v>
      </c>
    </row>
    <row r="6" spans="3:8" x14ac:dyDescent="0.35">
      <c r="D6" s="46" t="s">
        <v>529</v>
      </c>
      <c r="E6" s="41">
        <v>10</v>
      </c>
      <c r="F6" s="40" t="s">
        <v>530</v>
      </c>
      <c r="G6" s="45">
        <f>számolás!D16</f>
        <v>0</v>
      </c>
    </row>
    <row r="7" spans="3:8" x14ac:dyDescent="0.35">
      <c r="D7" s="46" t="s">
        <v>524</v>
      </c>
      <c r="E7" s="41">
        <v>14</v>
      </c>
      <c r="F7" s="40" t="s">
        <v>530</v>
      </c>
      <c r="G7" s="45">
        <f>számolás!L11</f>
        <v>0</v>
      </c>
    </row>
    <row r="8" spans="3:8" x14ac:dyDescent="0.35">
      <c r="D8" s="46" t="s">
        <v>525</v>
      </c>
      <c r="E8" s="41">
        <v>14</v>
      </c>
      <c r="F8" s="40" t="s">
        <v>530</v>
      </c>
      <c r="G8" s="45">
        <f>számolás!H38</f>
        <v>0</v>
      </c>
    </row>
    <row r="9" spans="3:8" x14ac:dyDescent="0.35">
      <c r="D9" s="46" t="s">
        <v>526</v>
      </c>
      <c r="E9" s="41">
        <v>8</v>
      </c>
      <c r="F9" s="40" t="s">
        <v>530</v>
      </c>
      <c r="G9" s="45">
        <f>számolás!M29</f>
        <v>0</v>
      </c>
    </row>
    <row r="10" spans="3:8" x14ac:dyDescent="0.35">
      <c r="D10" s="46" t="s">
        <v>527</v>
      </c>
      <c r="E10" s="41">
        <v>12</v>
      </c>
      <c r="F10" s="40" t="s">
        <v>530</v>
      </c>
      <c r="G10" s="45">
        <f ca="1">számolás!E62</f>
        <v>0</v>
      </c>
    </row>
    <row r="11" spans="3:8" x14ac:dyDescent="0.35">
      <c r="D11" s="46" t="s">
        <v>528</v>
      </c>
      <c r="E11" s="41">
        <v>8</v>
      </c>
      <c r="F11" s="40" t="s">
        <v>530</v>
      </c>
      <c r="G11" s="45">
        <f>számolás!T56</f>
        <v>0</v>
      </c>
    </row>
    <row r="12" spans="3:8" x14ac:dyDescent="0.35">
      <c r="F12" s="38"/>
    </row>
    <row r="13" spans="3:8" x14ac:dyDescent="0.35">
      <c r="E13" s="39">
        <f>SUM(E6:E11)</f>
        <v>66</v>
      </c>
      <c r="F13" s="40" t="s">
        <v>530</v>
      </c>
      <c r="G13" s="41">
        <f ca="1">SUM(G6:G11)</f>
        <v>0</v>
      </c>
      <c r="H13" s="42" t="s">
        <v>532</v>
      </c>
    </row>
    <row r="15" spans="3:8" ht="31.5" x14ac:dyDescent="0.35">
      <c r="D15" s="36" t="s">
        <v>531</v>
      </c>
      <c r="E15" s="43">
        <f ca="1">IF(G13&lt;66*0.4,1,IF(G13&lt;66*0.55,2,IF(G13&lt;66*0.7,3,IF(G13&lt;66*0.85,4,5))))</f>
        <v>1</v>
      </c>
    </row>
  </sheetData>
  <sheetProtection algorithmName="SHA-512" hashValue="95DH1JU4W81NOTia7UxcTDfJQEeYzl8nsetXR6r55EP7NVfWsr5al/fGO/c+XID/ODNp62j/rY63gAhhDBZkiA==" saltValue="YEBwt28RxkZvMYfyapd68A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</vt:i4>
      </vt:variant>
    </vt:vector>
  </HeadingPairs>
  <TitlesOfParts>
    <vt:vector size="10" baseType="lpstr">
      <vt:lpstr>Függvények</vt:lpstr>
      <vt:lpstr>F1</vt:lpstr>
      <vt:lpstr>F2</vt:lpstr>
      <vt:lpstr>F3</vt:lpstr>
      <vt:lpstr>F4</vt:lpstr>
      <vt:lpstr>F5</vt:lpstr>
      <vt:lpstr>számolás</vt:lpstr>
      <vt:lpstr>Lista</vt:lpstr>
      <vt:lpstr>Érdemjegy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2022-04-05T10:21:42Z</dcterms:modified>
</cp:coreProperties>
</file>